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bookViews>
    <workbookView xWindow="0" yWindow="0" windowWidth="19200" windowHeight="11490"/>
  </bookViews>
  <sheets>
    <sheet name="Financijski plan 2017-2019 rash" sheetId="1" r:id="rId1"/>
  </sheets>
  <definedNames>
    <definedName name="_xlnm.Print_Titles" localSheetId="0">'Financijski plan 2017-2019 rash'!$3:$4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8" i="1"/>
  <c r="C27" i="1"/>
  <c r="C26" i="1"/>
  <c r="N72" i="1" l="1"/>
  <c r="M72" i="1"/>
  <c r="C71" i="1"/>
  <c r="C70" i="1"/>
  <c r="C68" i="1" s="1"/>
  <c r="C69" i="1"/>
  <c r="L68" i="1"/>
  <c r="K68" i="1"/>
  <c r="J68" i="1"/>
  <c r="I68" i="1"/>
  <c r="H68" i="1"/>
  <c r="G68" i="1"/>
  <c r="F68" i="1"/>
  <c r="E68" i="1"/>
  <c r="D68" i="1"/>
  <c r="C66" i="1"/>
  <c r="L65" i="1"/>
  <c r="K65" i="1"/>
  <c r="J65" i="1"/>
  <c r="I65" i="1"/>
  <c r="H65" i="1"/>
  <c r="G65" i="1"/>
  <c r="F65" i="1"/>
  <c r="E65" i="1"/>
  <c r="D65" i="1"/>
  <c r="C65" i="1"/>
  <c r="C63" i="1"/>
  <c r="C62" i="1"/>
  <c r="C61" i="1"/>
  <c r="C60" i="1"/>
  <c r="C58" i="1" s="1"/>
  <c r="C59" i="1"/>
  <c r="L58" i="1"/>
  <c r="K58" i="1"/>
  <c r="J58" i="1"/>
  <c r="I58" i="1"/>
  <c r="H58" i="1"/>
  <c r="G58" i="1"/>
  <c r="F58" i="1"/>
  <c r="E58" i="1"/>
  <c r="D58" i="1"/>
  <c r="C56" i="1"/>
  <c r="C55" i="1"/>
  <c r="C54" i="1"/>
  <c r="L53" i="1"/>
  <c r="L72" i="1" s="1"/>
  <c r="K53" i="1"/>
  <c r="K72" i="1" s="1"/>
  <c r="J53" i="1"/>
  <c r="J72" i="1" s="1"/>
  <c r="I53" i="1"/>
  <c r="I72" i="1" s="1"/>
  <c r="H53" i="1"/>
  <c r="H72" i="1" s="1"/>
  <c r="G53" i="1"/>
  <c r="G72" i="1" s="1"/>
  <c r="F53" i="1"/>
  <c r="F72" i="1" s="1"/>
  <c r="E53" i="1"/>
  <c r="E72" i="1" s="1"/>
  <c r="D53" i="1"/>
  <c r="D72" i="1" s="1"/>
  <c r="C53" i="1"/>
  <c r="N44" i="1"/>
  <c r="N73" i="1" s="1"/>
  <c r="M44" i="1"/>
  <c r="M73" i="1" s="1"/>
  <c r="C43" i="1"/>
  <c r="C42" i="1"/>
  <c r="C40" i="1" s="1"/>
  <c r="C41" i="1"/>
  <c r="L40" i="1"/>
  <c r="K40" i="1"/>
  <c r="J40" i="1"/>
  <c r="I40" i="1"/>
  <c r="H40" i="1"/>
  <c r="G40" i="1"/>
  <c r="F40" i="1"/>
  <c r="E40" i="1"/>
  <c r="D40" i="1"/>
  <c r="C38" i="1"/>
  <c r="L37" i="1"/>
  <c r="K37" i="1"/>
  <c r="J37" i="1"/>
  <c r="I37" i="1"/>
  <c r="H37" i="1"/>
  <c r="G37" i="1"/>
  <c r="F37" i="1"/>
  <c r="E37" i="1"/>
  <c r="D37" i="1"/>
  <c r="C37" i="1"/>
  <c r="C35" i="1"/>
  <c r="C34" i="1"/>
  <c r="C33" i="1"/>
  <c r="C32" i="1"/>
  <c r="P31" i="1"/>
  <c r="O31" i="1"/>
  <c r="L30" i="1"/>
  <c r="K30" i="1"/>
  <c r="J30" i="1"/>
  <c r="I30" i="1"/>
  <c r="H30" i="1"/>
  <c r="G30" i="1"/>
  <c r="F30" i="1"/>
  <c r="E30" i="1"/>
  <c r="D30" i="1"/>
  <c r="P25" i="1"/>
  <c r="O25" i="1"/>
  <c r="L25" i="1"/>
  <c r="L44" i="1" s="1"/>
  <c r="L73" i="1" s="1"/>
  <c r="K25" i="1"/>
  <c r="K44" i="1" s="1"/>
  <c r="K73" i="1" s="1"/>
  <c r="J25" i="1"/>
  <c r="I25" i="1"/>
  <c r="I44" i="1" s="1"/>
  <c r="I73" i="1" s="1"/>
  <c r="H25" i="1"/>
  <c r="H44" i="1" s="1"/>
  <c r="H73" i="1" s="1"/>
  <c r="G25" i="1"/>
  <c r="G44" i="1" s="1"/>
  <c r="G73" i="1" s="1"/>
  <c r="F25" i="1"/>
  <c r="E25" i="1"/>
  <c r="E44" i="1" s="1"/>
  <c r="E73" i="1" s="1"/>
  <c r="D25" i="1"/>
  <c r="C25" i="1"/>
  <c r="D17" i="1"/>
  <c r="C17" i="1"/>
  <c r="B17" i="1"/>
  <c r="F44" i="1" l="1"/>
  <c r="F73" i="1" s="1"/>
  <c r="C72" i="1"/>
  <c r="J44" i="1"/>
  <c r="J73" i="1" s="1"/>
  <c r="D44" i="1"/>
  <c r="D73" i="1" s="1"/>
  <c r="C30" i="1"/>
  <c r="C44" i="1" s="1"/>
  <c r="C73" i="1" s="1"/>
</calcChain>
</file>

<file path=xl/sharedStrings.xml><?xml version="1.0" encoding="utf-8"?>
<sst xmlns="http://schemas.openxmlformats.org/spreadsheetml/2006/main" count="98" uniqueCount="65">
  <si>
    <t>Financijski plan - Plan rashoda i izdataka</t>
  </si>
  <si>
    <t>Obrazac JLP(R)S FP-RiI</t>
  </si>
  <si>
    <t>Korisnik proračuna</t>
  </si>
  <si>
    <t>Osnovna škola August Cesarec</t>
  </si>
  <si>
    <t>(proračunski/izvanproračunski)</t>
  </si>
  <si>
    <t>Špišić Bukovica</t>
  </si>
  <si>
    <t>Prihodi i primici</t>
  </si>
  <si>
    <t>Procjena 2018.</t>
  </si>
  <si>
    <t>Opći prihodi i primici -VPŽ</t>
  </si>
  <si>
    <t>Vlastiti prihodi - Prihodi ostvareni obavljanjem   osnovnih i ostalih poslova vlastite djelatnosti</t>
  </si>
  <si>
    <t>Prihodi za posebne namjene</t>
  </si>
  <si>
    <t>Prihodi od nefinancijjske imovine i nadoknade šteta s osnova osiguranja</t>
  </si>
  <si>
    <t xml:space="preserve">Namjenski primici </t>
  </si>
  <si>
    <t>Ukupno</t>
  </si>
  <si>
    <t>Brojčana oznaka i naziv glavnog programa</t>
  </si>
  <si>
    <t>Brojčana oznaka i naziv programa</t>
  </si>
  <si>
    <t>Osnovno obrazovanje</t>
  </si>
  <si>
    <t>Brojčana oznaka i naziv aktivnosti/tekućeg ili kapitalnog projekta</t>
  </si>
  <si>
    <t>Redovna djelatnost</t>
  </si>
  <si>
    <t>u kunama</t>
  </si>
  <si>
    <t>Račun rashoda/izdatka</t>
  </si>
  <si>
    <t>Naziv računa</t>
  </si>
  <si>
    <t>Opći prihodi i primici Županija</t>
  </si>
  <si>
    <t>Vlastiti prihodi</t>
  </si>
  <si>
    <t>Donacije</t>
  </si>
  <si>
    <t>Prihodi od nefinancijske imovine</t>
  </si>
  <si>
    <t xml:space="preserve"> Procjena 2018.</t>
  </si>
  <si>
    <t xml:space="preserve"> Procjena 2005.</t>
  </si>
  <si>
    <t xml:space="preserve"> Procjena 2006.</t>
  </si>
  <si>
    <t>Rashodi za zaposlene</t>
  </si>
  <si>
    <t>Plaće</t>
  </si>
  <si>
    <t>Ostali rashodi za zaposlene</t>
  </si>
  <si>
    <t>Doprinosi na plaće</t>
  </si>
  <si>
    <t>Materijalni rashodi</t>
  </si>
  <si>
    <t>Nadnade troškova zaposlenima</t>
  </si>
  <si>
    <t>Rashodi za materijal i energiju</t>
  </si>
  <si>
    <t>Rashodi za usluge</t>
  </si>
  <si>
    <t>Naknade tr.str.osposobljavanja</t>
  </si>
  <si>
    <t>Ostali nespomenuti rashodi</t>
  </si>
  <si>
    <t xml:space="preserve"> </t>
  </si>
  <si>
    <t>Financijski rashodi</t>
  </si>
  <si>
    <t>Ostali financijski rashodi</t>
  </si>
  <si>
    <t>Rashodi za nabavu proizvedene dugotrajne imov</t>
  </si>
  <si>
    <t>Građevinski objekti</t>
  </si>
  <si>
    <t>Postrojenje i oprema</t>
  </si>
  <si>
    <t>Knjige</t>
  </si>
  <si>
    <t xml:space="preserve">UKUPNO </t>
  </si>
  <si>
    <t>Brojčana oznaka i naziv aktivnosti</t>
  </si>
  <si>
    <t>Predškolski odgoj</t>
  </si>
  <si>
    <t>SVEUKUPNO</t>
  </si>
  <si>
    <t>Ravnateljica:</t>
  </si>
  <si>
    <t>Pomoći-HZZ</t>
  </si>
  <si>
    <t>Plan 2017.</t>
  </si>
  <si>
    <t>Procjena 2019.</t>
  </si>
  <si>
    <t>Pomoći -HZZ</t>
  </si>
  <si>
    <t>Tekuće pomoći iz državnog proračuna</t>
  </si>
  <si>
    <t>Tekuće pomoći iz proračuna JLP(R)S</t>
  </si>
  <si>
    <t>Pomoći iz državnog proračuna -MZO</t>
  </si>
  <si>
    <t>Pomoći iz Općinskog proračuna</t>
  </si>
  <si>
    <t>Pomoći iz općinskog proračuna</t>
  </si>
  <si>
    <t xml:space="preserve"> Procjena 2019.</t>
  </si>
  <si>
    <t>KLASA: 400-02/16-01/01</t>
  </si>
  <si>
    <t>URBROJ: 2189-19-01-16-1</t>
  </si>
  <si>
    <t xml:space="preserve"> U ŠPIŠIĆ BUKOVICI, 20. 12.2016.</t>
  </si>
  <si>
    <t>Marijana Novak Stanić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</si>
</sst>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6"/>
      <name val="Times New Roman"/>
      <charset val="238"/>
    </font>
    <font>
      <b/>
      <sz val="10"/>
      <name val="Arial"/>
      <charset val="238"/>
    </font>
    <font>
      <sz val="12"/>
      <name val="Times New Roman"/>
      <charset val="238"/>
    </font>
    <font>
      <b/>
      <sz val="12"/>
      <name val="Times New Roman"/>
      <charset val="238"/>
    </font>
    <font>
      <b/>
      <i/>
      <sz val="12"/>
      <name val="Times New Roman"/>
      <charset val="238"/>
    </font>
    <font>
      <b/>
      <sz val="11"/>
      <name val="Times New Roman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Alignment="1"/>
    <xf numFmtId="0" fontId="0" fillId="0" borderId="0" xfId="0" applyAlignment="1"/>
    <xf numFmtId="0" fontId="3" fillId="0" borderId="0" xfId="0" applyFont="1"/>
    <xf numFmtId="3" fontId="4" fillId="0" borderId="0" xfId="0" applyNumberFormat="1" applyFont="1"/>
    <xf numFmtId="0" fontId="0" fillId="0" borderId="0" xfId="0" applyAlignment="1">
      <alignment horizontal="center" vertical="top" wrapText="1"/>
    </xf>
    <xf numFmtId="3" fontId="5" fillId="0" borderId="1" xfId="0" applyNumberFormat="1" applyFont="1" applyBorder="1" applyAlignment="1">
      <alignment horizontal="left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4" fillId="0" borderId="3" xfId="1" applyFont="1" applyBorder="1"/>
    <xf numFmtId="164" fontId="4" fillId="0" borderId="0" xfId="1" applyFont="1" applyBorder="1"/>
    <xf numFmtId="3" fontId="5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5" fillId="0" borderId="3" xfId="0" applyNumberFormat="1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left"/>
    </xf>
    <xf numFmtId="164" fontId="5" fillId="0" borderId="3" xfId="1" applyFont="1" applyBorder="1" applyAlignment="1">
      <alignment vertical="top" wrapText="1"/>
    </xf>
    <xf numFmtId="3" fontId="5" fillId="0" borderId="0" xfId="0" applyNumberFormat="1" applyFont="1" applyBorder="1"/>
    <xf numFmtId="164" fontId="5" fillId="0" borderId="0" xfId="1" applyFont="1" applyBorder="1"/>
    <xf numFmtId="3" fontId="5" fillId="0" borderId="0" xfId="0" applyNumberFormat="1" applyFont="1" applyFill="1" applyBorder="1" applyAlignment="1">
      <alignment horizontal="left"/>
    </xf>
    <xf numFmtId="3" fontId="4" fillId="0" borderId="4" xfId="0" applyNumberFormat="1" applyFont="1" applyBorder="1"/>
    <xf numFmtId="3" fontId="4" fillId="0" borderId="0" xfId="0" applyNumberFormat="1" applyFont="1" applyBorder="1"/>
    <xf numFmtId="3" fontId="5" fillId="0" borderId="0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/>
    <xf numFmtId="3" fontId="5" fillId="0" borderId="0" xfId="0" applyNumberFormat="1" applyFont="1"/>
    <xf numFmtId="0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/>
    <xf numFmtId="3" fontId="4" fillId="0" borderId="7" xfId="0" applyNumberFormat="1" applyFont="1" applyBorder="1"/>
    <xf numFmtId="0" fontId="4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left"/>
    </xf>
    <xf numFmtId="3" fontId="5" fillId="0" borderId="7" xfId="0" applyNumberFormat="1" applyFont="1" applyBorder="1"/>
    <xf numFmtId="0" fontId="5" fillId="0" borderId="7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/>
    <xf numFmtId="3" fontId="4" fillId="0" borderId="6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3" fontId="5" fillId="0" borderId="4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left"/>
    </xf>
    <xf numFmtId="3" fontId="5" fillId="0" borderId="8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8" fillId="0" borderId="9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4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70" workbookViewId="0">
      <selection activeCell="A79" sqref="A79"/>
    </sheetView>
  </sheetViews>
  <sheetFormatPr defaultRowHeight="15.75" x14ac:dyDescent="0.25"/>
  <cols>
    <col min="1" max="1" width="36.140625" style="75" customWidth="1"/>
    <col min="2" max="2" width="28.42578125" style="76" customWidth="1"/>
    <col min="3" max="3" width="15.85546875" style="4" customWidth="1"/>
    <col min="4" max="4" width="15.5703125" style="11" customWidth="1"/>
    <col min="5" max="5" width="16.140625" style="11" customWidth="1"/>
    <col min="6" max="6" width="17.28515625" style="11" customWidth="1"/>
    <col min="7" max="7" width="13.28515625" style="4" customWidth="1"/>
    <col min="8" max="8" width="12.140625" style="4" customWidth="1"/>
    <col min="9" max="9" width="8" style="4" customWidth="1"/>
    <col min="10" max="10" width="8.7109375" style="4" customWidth="1"/>
    <col min="11" max="11" width="13.28515625" style="4" customWidth="1"/>
    <col min="12" max="12" width="8.42578125" style="4" customWidth="1"/>
    <col min="13" max="13" width="11" style="4" customWidth="1"/>
    <col min="14" max="14" width="10.85546875" style="4" customWidth="1"/>
    <col min="15" max="15" width="16.7109375" style="4" hidden="1" customWidth="1"/>
    <col min="16" max="16" width="0.28515625" style="4" customWidth="1"/>
    <col min="17" max="17" width="10.42578125" style="4" customWidth="1"/>
    <col min="18" max="16384" width="9.140625" style="4"/>
  </cols>
  <sheetData>
    <row r="1" spans="1:17" ht="24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O1" s="5"/>
      <c r="P1" s="5"/>
      <c r="Q1" s="5"/>
    </row>
    <row r="2" spans="1:17" ht="10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 x14ac:dyDescent="0.25">
      <c r="A3" s="6" t="s">
        <v>2</v>
      </c>
      <c r="B3" s="7" t="s">
        <v>3</v>
      </c>
      <c r="C3" s="7"/>
      <c r="D3" s="8"/>
      <c r="E3" s="9"/>
      <c r="F3" s="9"/>
    </row>
    <row r="4" spans="1:17" ht="15" customHeight="1" x14ac:dyDescent="0.25">
      <c r="A4" s="10" t="s">
        <v>4</v>
      </c>
      <c r="B4" s="4" t="s">
        <v>5</v>
      </c>
    </row>
    <row r="5" spans="1:17" ht="9" customHeight="1" x14ac:dyDescent="0.25">
      <c r="A5" s="12"/>
      <c r="B5" s="4"/>
    </row>
    <row r="6" spans="1:17" ht="25.5" customHeight="1" x14ac:dyDescent="0.25">
      <c r="A6" s="13" t="s">
        <v>6</v>
      </c>
      <c r="B6" s="14" t="s">
        <v>52</v>
      </c>
      <c r="C6" s="15" t="s">
        <v>7</v>
      </c>
      <c r="D6" s="15" t="s">
        <v>53</v>
      </c>
      <c r="E6" s="16"/>
      <c r="F6" s="16"/>
      <c r="H6" s="16"/>
    </row>
    <row r="7" spans="1:17" ht="19.5" customHeight="1" x14ac:dyDescent="0.25">
      <c r="A7" s="17" t="s">
        <v>8</v>
      </c>
      <c r="B7" s="18">
        <v>1061350</v>
      </c>
      <c r="C7" s="15">
        <v>1100000</v>
      </c>
      <c r="D7" s="15">
        <v>1100000</v>
      </c>
      <c r="E7" s="16"/>
      <c r="F7" s="16"/>
      <c r="H7" s="16"/>
    </row>
    <row r="8" spans="1:17" ht="13.5" customHeight="1" x14ac:dyDescent="0.25">
      <c r="A8" s="17"/>
      <c r="B8" s="19"/>
      <c r="C8" s="20"/>
      <c r="D8" s="20"/>
      <c r="E8" s="21"/>
      <c r="F8" s="21"/>
    </row>
    <row r="9" spans="1:17" ht="47.25" customHeight="1" x14ac:dyDescent="0.25">
      <c r="A9" s="22" t="s">
        <v>9</v>
      </c>
      <c r="B9" s="83">
        <v>60000</v>
      </c>
      <c r="C9" s="81">
        <v>60000</v>
      </c>
      <c r="D9" s="82">
        <v>60000</v>
      </c>
      <c r="E9" s="21"/>
      <c r="F9" s="21"/>
    </row>
    <row r="10" spans="1:17" x14ac:dyDescent="0.25">
      <c r="A10" s="24" t="s">
        <v>10</v>
      </c>
      <c r="B10" s="23">
        <v>300000</v>
      </c>
      <c r="C10" s="20">
        <v>300000</v>
      </c>
      <c r="D10" s="20">
        <v>300000</v>
      </c>
      <c r="E10" s="21"/>
      <c r="F10" s="21"/>
      <c r="H10" s="21"/>
    </row>
    <row r="11" spans="1:17" x14ac:dyDescent="0.25">
      <c r="A11" s="19" t="s">
        <v>55</v>
      </c>
      <c r="B11" s="23">
        <v>5988200</v>
      </c>
      <c r="C11" s="20">
        <v>5990000</v>
      </c>
      <c r="D11" s="20">
        <v>5990000</v>
      </c>
      <c r="E11" s="21"/>
      <c r="F11" s="21"/>
      <c r="H11" s="21"/>
    </row>
    <row r="12" spans="1:17" x14ac:dyDescent="0.25">
      <c r="A12" s="25" t="s">
        <v>56</v>
      </c>
      <c r="B12" s="19">
        <v>86550</v>
      </c>
      <c r="C12" s="20">
        <v>87000</v>
      </c>
      <c r="D12" s="20">
        <v>87000</v>
      </c>
      <c r="E12" s="21"/>
      <c r="F12" s="21"/>
      <c r="H12" s="21"/>
    </row>
    <row r="13" spans="1:17" x14ac:dyDescent="0.25">
      <c r="A13" s="25" t="s">
        <v>51</v>
      </c>
      <c r="B13" s="19">
        <v>12000</v>
      </c>
      <c r="C13" s="20">
        <v>12000</v>
      </c>
      <c r="D13" s="20">
        <v>12000</v>
      </c>
      <c r="E13" s="21"/>
      <c r="F13" s="21"/>
      <c r="H13" s="21"/>
    </row>
    <row r="14" spans="1:17" ht="36" customHeight="1" x14ac:dyDescent="0.25">
      <c r="A14" s="26" t="s">
        <v>11</v>
      </c>
      <c r="B14" s="84">
        <v>2000</v>
      </c>
      <c r="C14" s="82">
        <v>2000</v>
      </c>
      <c r="D14" s="82">
        <v>2000</v>
      </c>
      <c r="E14" s="21"/>
      <c r="F14" s="21"/>
      <c r="H14" s="21"/>
    </row>
    <row r="15" spans="1:17" x14ac:dyDescent="0.25">
      <c r="A15" s="26" t="s">
        <v>24</v>
      </c>
      <c r="B15" s="19">
        <v>10000</v>
      </c>
      <c r="C15" s="20">
        <v>10000</v>
      </c>
      <c r="D15" s="20">
        <v>10000</v>
      </c>
      <c r="E15" s="21"/>
      <c r="F15" s="21"/>
      <c r="H15" s="21"/>
    </row>
    <row r="16" spans="1:17" ht="6.75" customHeight="1" x14ac:dyDescent="0.25">
      <c r="A16" s="26"/>
      <c r="B16" s="19"/>
      <c r="C16" s="20"/>
      <c r="D16" s="20"/>
      <c r="E16" s="21"/>
      <c r="F16" s="21"/>
      <c r="H16" s="21"/>
    </row>
    <row r="17" spans="1:16" x14ac:dyDescent="0.25">
      <c r="A17" s="17" t="s">
        <v>13</v>
      </c>
      <c r="B17" s="19">
        <f>SUM(B7:B15)</f>
        <v>7520100</v>
      </c>
      <c r="C17" s="19">
        <f>SUM(C7:C16)</f>
        <v>7561000</v>
      </c>
      <c r="D17" s="19">
        <f>SUM(D7:D15)</f>
        <v>7561000</v>
      </c>
      <c r="E17" s="27"/>
      <c r="F17" s="28"/>
      <c r="H17" s="28"/>
    </row>
    <row r="18" spans="1:16" x14ac:dyDescent="0.25">
      <c r="A18" s="29" t="s">
        <v>14</v>
      </c>
      <c r="B18" s="27"/>
      <c r="D18" s="30"/>
      <c r="E18" s="31"/>
      <c r="F18" s="31"/>
    </row>
    <row r="19" spans="1:16" x14ac:dyDescent="0.25">
      <c r="A19" s="32" t="s">
        <v>15</v>
      </c>
      <c r="B19" s="32"/>
      <c r="C19" s="32"/>
      <c r="D19" s="33" t="s">
        <v>16</v>
      </c>
      <c r="E19" s="32"/>
      <c r="F19" s="32"/>
      <c r="G19" s="32"/>
      <c r="H19" s="32"/>
      <c r="I19" s="32"/>
      <c r="J19" s="32"/>
      <c r="K19" s="32"/>
      <c r="L19" s="32"/>
    </row>
    <row r="20" spans="1:16" x14ac:dyDescent="0.25">
      <c r="A20" s="34" t="s">
        <v>17</v>
      </c>
      <c r="B20" s="12"/>
      <c r="D20" s="35" t="s">
        <v>18</v>
      </c>
      <c r="E20" s="31"/>
      <c r="F20" s="31"/>
    </row>
    <row r="21" spans="1:16" ht="9.75" customHeight="1" x14ac:dyDescent="0.25">
      <c r="A21" s="36"/>
      <c r="B21" s="36"/>
      <c r="C21" s="36"/>
      <c r="D21" s="37"/>
      <c r="E21" s="37"/>
      <c r="F21" s="37"/>
      <c r="G21" s="36"/>
      <c r="H21" s="36"/>
      <c r="I21" s="36"/>
      <c r="J21" s="36"/>
      <c r="K21" s="36"/>
      <c r="L21" s="36"/>
      <c r="M21" s="36"/>
      <c r="N21" s="38" t="s">
        <v>19</v>
      </c>
    </row>
    <row r="22" spans="1:16" ht="1.5" customHeight="1" x14ac:dyDescent="0.25">
      <c r="A22" s="38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ht="9.7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N23" s="40"/>
      <c r="O23" s="40"/>
      <c r="P23" s="40"/>
    </row>
    <row r="24" spans="1:16" s="11" customFormat="1" ht="48" customHeight="1" x14ac:dyDescent="0.2">
      <c r="A24" s="41" t="s">
        <v>20</v>
      </c>
      <c r="B24" s="42" t="s">
        <v>21</v>
      </c>
      <c r="C24" s="15" t="s">
        <v>52</v>
      </c>
      <c r="D24" s="15" t="s">
        <v>22</v>
      </c>
      <c r="E24" s="15" t="s">
        <v>57</v>
      </c>
      <c r="F24" s="43" t="s">
        <v>58</v>
      </c>
      <c r="G24" s="15" t="s">
        <v>23</v>
      </c>
      <c r="H24" s="15" t="s">
        <v>10</v>
      </c>
      <c r="I24" s="15" t="s">
        <v>54</v>
      </c>
      <c r="J24" s="15" t="s">
        <v>24</v>
      </c>
      <c r="K24" s="15" t="s">
        <v>25</v>
      </c>
      <c r="L24" s="15" t="s">
        <v>12</v>
      </c>
      <c r="M24" s="44" t="s">
        <v>26</v>
      </c>
      <c r="N24" s="44" t="s">
        <v>60</v>
      </c>
      <c r="O24" s="45" t="s">
        <v>27</v>
      </c>
      <c r="P24" s="45" t="s">
        <v>28</v>
      </c>
    </row>
    <row r="25" spans="1:16" ht="14.25" customHeight="1" x14ac:dyDescent="0.25">
      <c r="A25" s="46">
        <v>31</v>
      </c>
      <c r="B25" s="46" t="s">
        <v>29</v>
      </c>
      <c r="C25" s="47">
        <f>SUM(C26:C28)</f>
        <v>5691200</v>
      </c>
      <c r="D25" s="47">
        <f>SUM(D26:D29)</f>
        <v>0</v>
      </c>
      <c r="E25" s="47">
        <f>E26+E27+E28</f>
        <v>5691200</v>
      </c>
      <c r="F25" s="47">
        <f t="shared" ref="F25:L25" si="0">SUM(F26:F29)</f>
        <v>0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47">
        <f t="shared" si="0"/>
        <v>0</v>
      </c>
      <c r="K25" s="47">
        <f t="shared" si="0"/>
        <v>0</v>
      </c>
      <c r="L25" s="47">
        <f t="shared" si="0"/>
        <v>0</v>
      </c>
      <c r="M25" s="47">
        <v>5693000</v>
      </c>
      <c r="N25" s="47">
        <v>5693000</v>
      </c>
      <c r="O25" s="48">
        <f>SUM(O26:O30)</f>
        <v>0</v>
      </c>
      <c r="P25" s="48">
        <f>SUM(P26:P30)</f>
        <v>0</v>
      </c>
    </row>
    <row r="26" spans="1:16" ht="14.25" customHeight="1" x14ac:dyDescent="0.25">
      <c r="A26" s="49">
        <v>311</v>
      </c>
      <c r="B26" s="50" t="s">
        <v>30</v>
      </c>
      <c r="C26" s="51">
        <f>D26+E26+F26+G26+H26+I26+J26+K26+L26</f>
        <v>4600000</v>
      </c>
      <c r="D26" s="51"/>
      <c r="E26" s="51">
        <v>4600000</v>
      </c>
      <c r="F26" s="51"/>
      <c r="G26" s="51"/>
      <c r="H26" s="51"/>
      <c r="I26" s="51"/>
      <c r="J26" s="51"/>
      <c r="K26" s="51"/>
      <c r="L26" s="51"/>
      <c r="M26" s="51"/>
      <c r="N26" s="51"/>
      <c r="O26" s="4">
        <v>0</v>
      </c>
      <c r="P26" s="4">
        <v>0</v>
      </c>
    </row>
    <row r="27" spans="1:16" ht="14.25" customHeight="1" x14ac:dyDescent="0.25">
      <c r="A27" s="49">
        <v>312</v>
      </c>
      <c r="B27" s="52" t="s">
        <v>31</v>
      </c>
      <c r="C27" s="51">
        <f>D27+E27+F27+G27+H27+I27+J27+K27+L27</f>
        <v>300000</v>
      </c>
      <c r="D27" s="51"/>
      <c r="E27" s="51">
        <v>300000</v>
      </c>
      <c r="F27" s="51"/>
      <c r="G27" s="51"/>
      <c r="H27" s="51"/>
      <c r="I27" s="51"/>
      <c r="J27" s="51"/>
      <c r="K27" s="51"/>
      <c r="L27" s="51"/>
      <c r="M27" s="51"/>
      <c r="N27" s="51"/>
      <c r="O27" s="4">
        <v>0</v>
      </c>
      <c r="P27" s="4">
        <v>0</v>
      </c>
    </row>
    <row r="28" spans="1:16" ht="14.25" customHeight="1" x14ac:dyDescent="0.25">
      <c r="A28" s="49">
        <v>313</v>
      </c>
      <c r="B28" s="50" t="s">
        <v>32</v>
      </c>
      <c r="C28" s="51">
        <f>D28+E28+F28+G28+H28+I28+J28+K28+L28</f>
        <v>791200</v>
      </c>
      <c r="D28" s="51"/>
      <c r="E28" s="51">
        <v>791200</v>
      </c>
      <c r="F28" s="51"/>
      <c r="G28" s="51"/>
      <c r="H28" s="51"/>
      <c r="I28" s="51"/>
      <c r="J28" s="51"/>
      <c r="K28" s="51"/>
      <c r="L28" s="51"/>
      <c r="M28" s="51"/>
      <c r="N28" s="51"/>
      <c r="O28" s="4">
        <v>0</v>
      </c>
      <c r="P28" s="4">
        <v>0</v>
      </c>
    </row>
    <row r="29" spans="1:16" ht="14.25" customHeight="1" x14ac:dyDescent="0.25">
      <c r="A29" s="49"/>
      <c r="B29" s="52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">
        <v>0</v>
      </c>
      <c r="P29" s="4">
        <v>0</v>
      </c>
    </row>
    <row r="30" spans="1:16" ht="14.25" customHeight="1" x14ac:dyDescent="0.25">
      <c r="A30" s="53">
        <v>32</v>
      </c>
      <c r="B30" s="54" t="s">
        <v>33</v>
      </c>
      <c r="C30" s="55">
        <f>SUM(C31:C35)</f>
        <v>1716220</v>
      </c>
      <c r="D30" s="55">
        <f>SUM(D31:D35)</f>
        <v>1059220</v>
      </c>
      <c r="E30" s="55">
        <f>E31+E32+E33+E35</f>
        <v>297000</v>
      </c>
      <c r="F30" s="55">
        <f t="shared" ref="F30:L30" si="1">SUM(F31:F35)</f>
        <v>0</v>
      </c>
      <c r="G30" s="55">
        <f t="shared" si="1"/>
        <v>45000</v>
      </c>
      <c r="H30" s="55">
        <f t="shared" si="1"/>
        <v>300000</v>
      </c>
      <c r="I30" s="55">
        <f t="shared" si="1"/>
        <v>12000</v>
      </c>
      <c r="J30" s="55">
        <f t="shared" si="1"/>
        <v>3000</v>
      </c>
      <c r="K30" s="55">
        <f t="shared" si="1"/>
        <v>0</v>
      </c>
      <c r="L30" s="55">
        <f t="shared" si="1"/>
        <v>0</v>
      </c>
      <c r="M30" s="55">
        <v>1755000</v>
      </c>
      <c r="N30" s="55">
        <v>1755000</v>
      </c>
      <c r="O30" s="4">
        <v>0</v>
      </c>
      <c r="P30" s="4">
        <v>0</v>
      </c>
    </row>
    <row r="31" spans="1:16" ht="14.25" customHeight="1" x14ac:dyDescent="0.25">
      <c r="A31" s="49">
        <v>321</v>
      </c>
      <c r="B31" s="50" t="s">
        <v>34</v>
      </c>
      <c r="C31" s="51">
        <f>D31+E31+F31+G31+H31+I31+J31+K31+L31</f>
        <v>278500</v>
      </c>
      <c r="D31" s="51">
        <v>3500</v>
      </c>
      <c r="E31" s="51">
        <v>275000</v>
      </c>
      <c r="F31" s="51"/>
      <c r="G31" s="51"/>
      <c r="H31" s="51"/>
      <c r="I31" s="51"/>
      <c r="J31" s="51"/>
      <c r="K31" s="51"/>
      <c r="L31" s="51"/>
      <c r="M31" s="51"/>
      <c r="N31" s="51"/>
      <c r="O31" s="48">
        <f>SUM(O32:O45)</f>
        <v>0</v>
      </c>
      <c r="P31" s="48">
        <f>SUM(P32:P45)</f>
        <v>0</v>
      </c>
    </row>
    <row r="32" spans="1:16" ht="14.25" customHeight="1" x14ac:dyDescent="0.25">
      <c r="A32" s="49">
        <v>322</v>
      </c>
      <c r="B32" s="50" t="s">
        <v>35</v>
      </c>
      <c r="C32" s="51">
        <f>D32+E32+F32+G32+H32+I32+J32+K32+L32</f>
        <v>623300</v>
      </c>
      <c r="D32" s="51">
        <v>358300</v>
      </c>
      <c r="E32" s="51"/>
      <c r="F32" s="51"/>
      <c r="G32" s="51">
        <v>20000</v>
      </c>
      <c r="H32" s="51">
        <v>242000</v>
      </c>
      <c r="I32" s="51"/>
      <c r="J32" s="51">
        <v>3000</v>
      </c>
      <c r="K32" s="51"/>
      <c r="L32" s="51"/>
      <c r="M32" s="51"/>
      <c r="N32" s="51"/>
      <c r="O32" s="4">
        <v>0</v>
      </c>
      <c r="P32" s="4">
        <v>0</v>
      </c>
    </row>
    <row r="33" spans="1:16" ht="14.25" customHeight="1" x14ac:dyDescent="0.25">
      <c r="A33" s="49">
        <v>323</v>
      </c>
      <c r="B33" s="50" t="s">
        <v>36</v>
      </c>
      <c r="C33" s="51">
        <f>D33+E33+F33+G33+H33+I33+J33+K33+L33</f>
        <v>713500</v>
      </c>
      <c r="D33" s="51">
        <v>680500</v>
      </c>
      <c r="E33" s="51"/>
      <c r="F33" s="51"/>
      <c r="G33" s="51">
        <v>25000</v>
      </c>
      <c r="H33" s="51">
        <v>8000</v>
      </c>
      <c r="I33" s="51"/>
      <c r="J33" s="51"/>
      <c r="K33" s="51"/>
      <c r="L33" s="51"/>
      <c r="M33" s="51"/>
      <c r="N33" s="51"/>
      <c r="O33" s="4">
        <v>0</v>
      </c>
      <c r="P33" s="4">
        <v>0</v>
      </c>
    </row>
    <row r="34" spans="1:16" ht="14.25" customHeight="1" x14ac:dyDescent="0.25">
      <c r="A34" s="49">
        <v>324</v>
      </c>
      <c r="B34" s="50" t="s">
        <v>37</v>
      </c>
      <c r="C34" s="51">
        <f>D34+E34+F34+G34+H34+I34+J34+K34+L34</f>
        <v>12000</v>
      </c>
      <c r="D34" s="51"/>
      <c r="E34" s="51"/>
      <c r="F34" s="51"/>
      <c r="G34" s="51"/>
      <c r="H34" s="51"/>
      <c r="I34" s="51">
        <v>12000</v>
      </c>
      <c r="J34" s="51"/>
      <c r="K34" s="51"/>
      <c r="L34" s="51"/>
      <c r="M34" s="51"/>
      <c r="N34" s="51"/>
    </row>
    <row r="35" spans="1:16" ht="14.25" customHeight="1" x14ac:dyDescent="0.25">
      <c r="A35" s="49">
        <v>329</v>
      </c>
      <c r="B35" s="50" t="s">
        <v>38</v>
      </c>
      <c r="C35" s="51">
        <f>D35+E35+F35+G35+H35+I35+J35+K35+L35</f>
        <v>88920</v>
      </c>
      <c r="D35" s="51">
        <v>16920</v>
      </c>
      <c r="E35" s="51">
        <v>22000</v>
      </c>
      <c r="F35" s="51"/>
      <c r="G35" s="51"/>
      <c r="H35" s="51">
        <v>50000</v>
      </c>
      <c r="I35" s="51"/>
      <c r="J35" s="51"/>
      <c r="K35" s="51"/>
      <c r="L35" s="51"/>
      <c r="M35" s="51"/>
      <c r="N35" s="51"/>
      <c r="O35" s="4">
        <v>0</v>
      </c>
      <c r="P35" s="4">
        <v>0</v>
      </c>
    </row>
    <row r="36" spans="1:16" ht="14.25" customHeight="1" x14ac:dyDescent="0.25">
      <c r="A36" s="49"/>
      <c r="B36" s="50"/>
      <c r="C36" s="51"/>
      <c r="D36" s="51"/>
      <c r="E36" s="51"/>
      <c r="F36" s="51"/>
      <c r="G36" s="51"/>
      <c r="H36" s="51" t="s">
        <v>39</v>
      </c>
      <c r="I36" s="51"/>
      <c r="J36" s="51"/>
      <c r="K36" s="51"/>
      <c r="L36" s="51"/>
      <c r="M36" s="51"/>
      <c r="N36" s="51"/>
    </row>
    <row r="37" spans="1:16" ht="14.25" customHeight="1" x14ac:dyDescent="0.25">
      <c r="A37" s="53">
        <v>34</v>
      </c>
      <c r="B37" s="54" t="s">
        <v>40</v>
      </c>
      <c r="C37" s="55">
        <f t="shared" ref="C37:L37" si="2">C38</f>
        <v>2130</v>
      </c>
      <c r="D37" s="55">
        <f t="shared" si="2"/>
        <v>2130</v>
      </c>
      <c r="E37" s="55">
        <f t="shared" si="2"/>
        <v>0</v>
      </c>
      <c r="F37" s="55">
        <f t="shared" si="2"/>
        <v>0</v>
      </c>
      <c r="G37" s="55">
        <f t="shared" si="2"/>
        <v>0</v>
      </c>
      <c r="H37" s="55">
        <f t="shared" si="2"/>
        <v>0</v>
      </c>
      <c r="I37" s="55">
        <f t="shared" si="2"/>
        <v>0</v>
      </c>
      <c r="J37" s="55">
        <f t="shared" si="2"/>
        <v>0</v>
      </c>
      <c r="K37" s="55">
        <f t="shared" si="2"/>
        <v>0</v>
      </c>
      <c r="L37" s="55">
        <f t="shared" si="2"/>
        <v>0</v>
      </c>
      <c r="M37" s="55">
        <v>2000</v>
      </c>
      <c r="N37" s="55">
        <v>2000</v>
      </c>
      <c r="O37" s="4">
        <v>0</v>
      </c>
      <c r="P37" s="4">
        <v>0</v>
      </c>
    </row>
    <row r="38" spans="1:16" ht="14.25" customHeight="1" x14ac:dyDescent="0.25">
      <c r="A38" s="49">
        <v>343</v>
      </c>
      <c r="B38" s="50" t="s">
        <v>41</v>
      </c>
      <c r="C38" s="51">
        <f>D38+E38+F38+G38+H38+I38+J38+K38+L38</f>
        <v>2130</v>
      </c>
      <c r="D38" s="51">
        <v>2130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">
        <v>0</v>
      </c>
      <c r="P38" s="4">
        <v>0</v>
      </c>
    </row>
    <row r="39" spans="1:16" ht="14.25" customHeight="1" x14ac:dyDescent="0.25">
      <c r="A39" s="4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4">
        <v>0</v>
      </c>
      <c r="P39" s="4">
        <v>0</v>
      </c>
    </row>
    <row r="40" spans="1:16" ht="30" customHeight="1" x14ac:dyDescent="0.25">
      <c r="A40" s="53">
        <v>42</v>
      </c>
      <c r="B40" s="56" t="s">
        <v>42</v>
      </c>
      <c r="C40" s="55">
        <f>SUM(C41:C43)</f>
        <v>24000</v>
      </c>
      <c r="D40" s="55">
        <f>SUM(D41:D43)</f>
        <v>0</v>
      </c>
      <c r="E40" s="55">
        <f>E41+E42+E43</f>
        <v>0</v>
      </c>
      <c r="F40" s="55">
        <f t="shared" ref="F40:L40" si="3">SUM(F41:F43)</f>
        <v>0</v>
      </c>
      <c r="G40" s="55">
        <f t="shared" si="3"/>
        <v>15000</v>
      </c>
      <c r="H40" s="55">
        <f t="shared" si="3"/>
        <v>0</v>
      </c>
      <c r="I40" s="55">
        <f t="shared" si="3"/>
        <v>0</v>
      </c>
      <c r="J40" s="55">
        <f t="shared" si="3"/>
        <v>7000</v>
      </c>
      <c r="K40" s="55">
        <f t="shared" si="3"/>
        <v>2000</v>
      </c>
      <c r="L40" s="55">
        <f t="shared" si="3"/>
        <v>0</v>
      </c>
      <c r="M40" s="55">
        <v>24000</v>
      </c>
      <c r="N40" s="55">
        <v>24000</v>
      </c>
      <c r="O40" s="4">
        <v>0</v>
      </c>
      <c r="P40" s="4">
        <v>0</v>
      </c>
    </row>
    <row r="41" spans="1:16" ht="14.25" customHeight="1" x14ac:dyDescent="0.25">
      <c r="A41" s="49">
        <v>421</v>
      </c>
      <c r="B41" s="52" t="s">
        <v>43</v>
      </c>
      <c r="C41" s="51">
        <f>D41+E41+F41+G41+H41+I41+J41+K41+L41</f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">
        <v>0</v>
      </c>
      <c r="P41" s="4">
        <v>0</v>
      </c>
    </row>
    <row r="42" spans="1:16" ht="14.25" customHeight="1" x14ac:dyDescent="0.25">
      <c r="A42" s="49">
        <v>422</v>
      </c>
      <c r="B42" s="50" t="s">
        <v>44</v>
      </c>
      <c r="C42" s="51">
        <f>D42+E42+F42+G42+H42+I42+J42+K42+L42</f>
        <v>22000</v>
      </c>
      <c r="D42" s="51"/>
      <c r="E42" s="51"/>
      <c r="F42" s="51"/>
      <c r="G42" s="51">
        <v>15000</v>
      </c>
      <c r="H42" s="51"/>
      <c r="I42" s="51"/>
      <c r="J42" s="51">
        <v>7000</v>
      </c>
      <c r="K42" s="51"/>
      <c r="L42" s="51"/>
      <c r="M42" s="51"/>
      <c r="N42" s="51"/>
      <c r="O42" s="4">
        <v>0</v>
      </c>
      <c r="P42" s="4">
        <v>0</v>
      </c>
    </row>
    <row r="43" spans="1:16" ht="14.25" customHeight="1" x14ac:dyDescent="0.25">
      <c r="A43" s="57">
        <v>424</v>
      </c>
      <c r="B43" s="58" t="s">
        <v>45</v>
      </c>
      <c r="C43" s="51">
        <f>D43+E43+F43+G43+H43+I43+J43+K43+L43</f>
        <v>2000</v>
      </c>
      <c r="D43" s="59"/>
      <c r="E43" s="59"/>
      <c r="F43" s="59"/>
      <c r="G43" s="59"/>
      <c r="H43" s="59"/>
      <c r="I43" s="59"/>
      <c r="J43" s="59"/>
      <c r="K43" s="59">
        <v>2000</v>
      </c>
      <c r="L43" s="59"/>
      <c r="M43" s="59"/>
      <c r="N43" s="59"/>
      <c r="O43" s="4">
        <v>0</v>
      </c>
      <c r="P43" s="4">
        <v>0</v>
      </c>
    </row>
    <row r="44" spans="1:16" ht="14.25" customHeight="1" x14ac:dyDescent="0.25">
      <c r="A44" s="60"/>
      <c r="B44" s="61" t="s">
        <v>46</v>
      </c>
      <c r="C44" s="19">
        <f t="shared" ref="C44:M44" si="4">C25+C30+C37+C40</f>
        <v>7433550</v>
      </c>
      <c r="D44" s="19">
        <f t="shared" si="4"/>
        <v>1061350</v>
      </c>
      <c r="E44" s="19">
        <f t="shared" si="4"/>
        <v>5988200</v>
      </c>
      <c r="F44" s="19">
        <f t="shared" si="4"/>
        <v>0</v>
      </c>
      <c r="G44" s="19">
        <f t="shared" si="4"/>
        <v>60000</v>
      </c>
      <c r="H44" s="19">
        <f t="shared" si="4"/>
        <v>300000</v>
      </c>
      <c r="I44" s="19">
        <f t="shared" si="4"/>
        <v>12000</v>
      </c>
      <c r="J44" s="19">
        <f t="shared" si="4"/>
        <v>10000</v>
      </c>
      <c r="K44" s="19">
        <f t="shared" si="4"/>
        <v>2000</v>
      </c>
      <c r="L44" s="19">
        <f t="shared" si="4"/>
        <v>0</v>
      </c>
      <c r="M44" s="19">
        <f t="shared" si="4"/>
        <v>7474000</v>
      </c>
      <c r="N44" s="19">
        <f>N25+N30+N37+N40</f>
        <v>7474000</v>
      </c>
      <c r="O44" s="4">
        <v>0</v>
      </c>
      <c r="P44" s="4">
        <v>0</v>
      </c>
    </row>
    <row r="45" spans="1:16" ht="14.25" customHeigh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4">
        <v>0</v>
      </c>
      <c r="P45" s="4">
        <v>0</v>
      </c>
    </row>
    <row r="46" spans="1:16" ht="14.25" customHeight="1" x14ac:dyDescent="0.25">
      <c r="A46" s="79"/>
      <c r="B46" s="8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8" spans="1:16" x14ac:dyDescent="0.25">
      <c r="A48" s="34"/>
      <c r="B48" s="12"/>
      <c r="D48" s="31"/>
      <c r="E48" s="31"/>
      <c r="F48" s="31"/>
    </row>
    <row r="49" spans="1:14" x14ac:dyDescent="0.25">
      <c r="A49" s="36"/>
      <c r="B49" s="36"/>
      <c r="C49" s="36"/>
      <c r="D49" s="37"/>
      <c r="E49" s="37"/>
      <c r="F49" s="37"/>
      <c r="G49" s="36"/>
      <c r="H49" s="36"/>
      <c r="I49" s="36"/>
      <c r="J49" s="36"/>
      <c r="K49" s="36"/>
      <c r="L49" s="36"/>
      <c r="M49" s="36"/>
      <c r="N49" s="38" t="s">
        <v>19</v>
      </c>
    </row>
    <row r="50" spans="1:14" x14ac:dyDescent="0.25">
      <c r="A50" s="65" t="s">
        <v>47</v>
      </c>
      <c r="B50" s="38"/>
      <c r="C50" s="85" t="s">
        <v>48</v>
      </c>
      <c r="D50" s="85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25">
      <c r="A51" s="6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N51" s="40"/>
    </row>
    <row r="52" spans="1:14" ht="47.25" x14ac:dyDescent="0.25">
      <c r="A52" s="41" t="s">
        <v>20</v>
      </c>
      <c r="B52" s="42" t="s">
        <v>21</v>
      </c>
      <c r="C52" s="15" t="s">
        <v>52</v>
      </c>
      <c r="D52" s="15" t="s">
        <v>22</v>
      </c>
      <c r="E52" s="67"/>
      <c r="F52" s="43" t="s">
        <v>59</v>
      </c>
      <c r="G52" s="15" t="s">
        <v>23</v>
      </c>
      <c r="H52" s="15" t="s">
        <v>10</v>
      </c>
      <c r="I52" s="67"/>
      <c r="J52" s="15" t="s">
        <v>24</v>
      </c>
      <c r="K52" s="15" t="s">
        <v>25</v>
      </c>
      <c r="L52" s="15" t="s">
        <v>12</v>
      </c>
      <c r="M52" s="44" t="s">
        <v>26</v>
      </c>
      <c r="N52" s="44" t="s">
        <v>60</v>
      </c>
    </row>
    <row r="53" spans="1:14" x14ac:dyDescent="0.25">
      <c r="A53" s="46">
        <v>31</v>
      </c>
      <c r="B53" s="46" t="s">
        <v>29</v>
      </c>
      <c r="C53" s="47">
        <f>SUM(C54:C56)</f>
        <v>66550</v>
      </c>
      <c r="D53" s="47">
        <f>SUM(D54:D57)</f>
        <v>0</v>
      </c>
      <c r="E53" s="47">
        <f>E54+E55+E56</f>
        <v>0</v>
      </c>
      <c r="F53" s="47">
        <f t="shared" ref="F53:L53" si="5">SUM(F54:F57)</f>
        <v>66550</v>
      </c>
      <c r="G53" s="47">
        <f t="shared" si="5"/>
        <v>0</v>
      </c>
      <c r="H53" s="47">
        <f t="shared" si="5"/>
        <v>0</v>
      </c>
      <c r="I53" s="47">
        <f t="shared" si="5"/>
        <v>0</v>
      </c>
      <c r="J53" s="47">
        <f t="shared" si="5"/>
        <v>0</v>
      </c>
      <c r="K53" s="47">
        <f t="shared" si="5"/>
        <v>0</v>
      </c>
      <c r="L53" s="47">
        <f t="shared" si="5"/>
        <v>0</v>
      </c>
      <c r="M53" s="47">
        <v>67000</v>
      </c>
      <c r="N53" s="47">
        <v>67000</v>
      </c>
    </row>
    <row r="54" spans="1:14" x14ac:dyDescent="0.25">
      <c r="A54" s="49">
        <v>311</v>
      </c>
      <c r="B54" s="50" t="s">
        <v>30</v>
      </c>
      <c r="C54" s="51">
        <f>D54+E54+F54+G54+H54+I54+J54+K54+L54</f>
        <v>66550</v>
      </c>
      <c r="D54" s="51"/>
      <c r="E54" s="51"/>
      <c r="F54" s="51">
        <v>66550</v>
      </c>
      <c r="G54" s="51"/>
      <c r="H54" s="51"/>
      <c r="I54" s="51"/>
      <c r="J54" s="51"/>
      <c r="K54" s="51"/>
      <c r="L54" s="51"/>
      <c r="M54" s="51"/>
      <c r="N54" s="51"/>
    </row>
    <row r="55" spans="1:14" x14ac:dyDescent="0.25">
      <c r="A55" s="49">
        <v>312</v>
      </c>
      <c r="B55" s="52" t="s">
        <v>31</v>
      </c>
      <c r="C55" s="51">
        <f>D55+F55+G55+H55+I55+J55+K55+L55</f>
        <v>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25">
      <c r="A56" s="49">
        <v>313</v>
      </c>
      <c r="B56" s="50" t="s">
        <v>32</v>
      </c>
      <c r="C56" s="51">
        <f>D56+F56+G56+H56+I56+J56+K56+L56</f>
        <v>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25">
      <c r="A57" s="49"/>
      <c r="B57" s="52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x14ac:dyDescent="0.25">
      <c r="A58" s="53">
        <v>32</v>
      </c>
      <c r="B58" s="54" t="s">
        <v>33</v>
      </c>
      <c r="C58" s="55">
        <f>SUM(C59:C63)</f>
        <v>20000</v>
      </c>
      <c r="D58" s="55">
        <f>SUM(D59:D63)</f>
        <v>0</v>
      </c>
      <c r="E58" s="55">
        <f>E59+E60+E61+E63</f>
        <v>0</v>
      </c>
      <c r="F58" s="55">
        <f t="shared" ref="F58:L58" si="6">SUM(F59:F63)</f>
        <v>20000</v>
      </c>
      <c r="G58" s="55">
        <f t="shared" si="6"/>
        <v>0</v>
      </c>
      <c r="H58" s="55">
        <f t="shared" si="6"/>
        <v>0</v>
      </c>
      <c r="I58" s="55">
        <f t="shared" si="6"/>
        <v>0</v>
      </c>
      <c r="J58" s="55">
        <f t="shared" si="6"/>
        <v>0</v>
      </c>
      <c r="K58" s="55">
        <f t="shared" si="6"/>
        <v>0</v>
      </c>
      <c r="L58" s="55">
        <f t="shared" si="6"/>
        <v>0</v>
      </c>
      <c r="M58" s="55">
        <v>20000</v>
      </c>
      <c r="N58" s="55">
        <v>20000</v>
      </c>
    </row>
    <row r="59" spans="1:14" x14ac:dyDescent="0.25">
      <c r="A59" s="49">
        <v>321</v>
      </c>
      <c r="B59" s="50" t="s">
        <v>34</v>
      </c>
      <c r="C59" s="51">
        <f>D59+E59+F59+G59+H59+I59+J59+K59+L59</f>
        <v>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x14ac:dyDescent="0.25">
      <c r="A60" s="49">
        <v>322</v>
      </c>
      <c r="B60" s="50" t="s">
        <v>35</v>
      </c>
      <c r="C60" s="51">
        <f>D60+E60+F60+G60+H60+I60+J60+K60+L60</f>
        <v>20000</v>
      </c>
      <c r="D60" s="51"/>
      <c r="E60" s="51"/>
      <c r="F60" s="51">
        <v>20000</v>
      </c>
      <c r="G60" s="51"/>
      <c r="H60" s="51"/>
      <c r="I60" s="51"/>
      <c r="J60" s="51"/>
      <c r="K60" s="51"/>
      <c r="L60" s="51"/>
      <c r="M60" s="51"/>
      <c r="N60" s="51"/>
    </row>
    <row r="61" spans="1:14" x14ac:dyDescent="0.25">
      <c r="A61" s="49">
        <v>323</v>
      </c>
      <c r="B61" s="50" t="s">
        <v>36</v>
      </c>
      <c r="C61" s="51">
        <f>D61+E61+F61+G61+H61+I61+J61+K61+L61</f>
        <v>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x14ac:dyDescent="0.25">
      <c r="A62" s="49">
        <v>324</v>
      </c>
      <c r="B62" s="50" t="s">
        <v>37</v>
      </c>
      <c r="C62" s="51">
        <f>D62+E62+F62+G62+H62+I62+J62+K62+L62</f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5">
      <c r="A63" s="49">
        <v>329</v>
      </c>
      <c r="B63" s="50" t="s">
        <v>38</v>
      </c>
      <c r="C63" s="51">
        <f>D63+E63+F63+G63+H63+I63+J63+K63+L63</f>
        <v>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5">
      <c r="A64" s="49"/>
      <c r="B64" s="50"/>
      <c r="C64" s="51"/>
      <c r="D64" s="51"/>
      <c r="E64" s="51"/>
      <c r="F64" s="51"/>
      <c r="G64" s="51"/>
      <c r="H64" s="51" t="s">
        <v>39</v>
      </c>
      <c r="I64" s="51"/>
      <c r="J64" s="51"/>
      <c r="K64" s="51"/>
      <c r="L64" s="51"/>
      <c r="M64" s="51"/>
      <c r="N64" s="51"/>
    </row>
    <row r="65" spans="1:14" x14ac:dyDescent="0.25">
      <c r="A65" s="53">
        <v>34</v>
      </c>
      <c r="B65" s="54" t="s">
        <v>40</v>
      </c>
      <c r="C65" s="55">
        <f t="shared" ref="C65:L65" si="7">C66</f>
        <v>0</v>
      </c>
      <c r="D65" s="55">
        <f t="shared" si="7"/>
        <v>0</v>
      </c>
      <c r="E65" s="55">
        <f t="shared" si="7"/>
        <v>0</v>
      </c>
      <c r="F65" s="55">
        <f t="shared" si="7"/>
        <v>0</v>
      </c>
      <c r="G65" s="55">
        <f t="shared" si="7"/>
        <v>0</v>
      </c>
      <c r="H65" s="55">
        <f t="shared" si="7"/>
        <v>0</v>
      </c>
      <c r="I65" s="55">
        <f t="shared" si="7"/>
        <v>0</v>
      </c>
      <c r="J65" s="55">
        <f t="shared" si="7"/>
        <v>0</v>
      </c>
      <c r="K65" s="55">
        <f t="shared" si="7"/>
        <v>0</v>
      </c>
      <c r="L65" s="55">
        <f t="shared" si="7"/>
        <v>0</v>
      </c>
      <c r="M65" s="55"/>
      <c r="N65" s="55"/>
    </row>
    <row r="66" spans="1:14" x14ac:dyDescent="0.25">
      <c r="A66" s="49">
        <v>343</v>
      </c>
      <c r="B66" s="50" t="s">
        <v>41</v>
      </c>
      <c r="C66" s="51">
        <f>D66+E66+F66+G66+H66+I66+J66+K66+L66</f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x14ac:dyDescent="0.25">
      <c r="A67" s="49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1:14" ht="47.25" x14ac:dyDescent="0.25">
      <c r="A68" s="53">
        <v>42</v>
      </c>
      <c r="B68" s="56" t="s">
        <v>42</v>
      </c>
      <c r="C68" s="55">
        <f>SUM(C69:C71)</f>
        <v>0</v>
      </c>
      <c r="D68" s="55">
        <f>SUM(D69:D71)</f>
        <v>0</v>
      </c>
      <c r="E68" s="55">
        <f>E69+E70+E71</f>
        <v>0</v>
      </c>
      <c r="F68" s="55">
        <f t="shared" ref="F68:L68" si="8">SUM(F69:F71)</f>
        <v>0</v>
      </c>
      <c r="G68" s="55">
        <f t="shared" si="8"/>
        <v>0</v>
      </c>
      <c r="H68" s="55">
        <f t="shared" si="8"/>
        <v>0</v>
      </c>
      <c r="I68" s="55">
        <f t="shared" si="8"/>
        <v>0</v>
      </c>
      <c r="J68" s="55">
        <f t="shared" si="8"/>
        <v>0</v>
      </c>
      <c r="K68" s="55">
        <f t="shared" si="8"/>
        <v>0</v>
      </c>
      <c r="L68" s="55">
        <f t="shared" si="8"/>
        <v>0</v>
      </c>
      <c r="M68" s="55"/>
      <c r="N68" s="55"/>
    </row>
    <row r="69" spans="1:14" x14ac:dyDescent="0.25">
      <c r="A69" s="49">
        <v>421</v>
      </c>
      <c r="B69" s="52" t="s">
        <v>43</v>
      </c>
      <c r="C69" s="51">
        <f>D69+E69+F69+G69+H69+I69+J69+K69+L69</f>
        <v>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x14ac:dyDescent="0.25">
      <c r="A70" s="49">
        <v>422</v>
      </c>
      <c r="B70" s="50" t="s">
        <v>44</v>
      </c>
      <c r="C70" s="51">
        <f>D70+E70+F70+G70+H70+I70+J70+K70+L70</f>
        <v>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x14ac:dyDescent="0.25">
      <c r="A71" s="57">
        <v>424</v>
      </c>
      <c r="B71" s="58" t="s">
        <v>45</v>
      </c>
      <c r="C71" s="51">
        <f>D71+E71+F71+G71+H71+I71+J71+K71+L71</f>
        <v>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16.5" thickBot="1" x14ac:dyDescent="0.3">
      <c r="A72" s="68"/>
      <c r="B72" s="69" t="s">
        <v>46</v>
      </c>
      <c r="C72" s="70">
        <f t="shared" ref="C72:N72" si="9">C53+C58+C65+C68</f>
        <v>86550</v>
      </c>
      <c r="D72" s="70">
        <f t="shared" si="9"/>
        <v>0</v>
      </c>
      <c r="E72" s="70">
        <f t="shared" si="9"/>
        <v>0</v>
      </c>
      <c r="F72" s="70">
        <f t="shared" si="9"/>
        <v>86550</v>
      </c>
      <c r="G72" s="70">
        <f t="shared" si="9"/>
        <v>0</v>
      </c>
      <c r="H72" s="70">
        <f t="shared" si="9"/>
        <v>0</v>
      </c>
      <c r="I72" s="70">
        <f t="shared" si="9"/>
        <v>0</v>
      </c>
      <c r="J72" s="70">
        <f t="shared" si="9"/>
        <v>0</v>
      </c>
      <c r="K72" s="70">
        <f t="shared" si="9"/>
        <v>0</v>
      </c>
      <c r="L72" s="70">
        <f t="shared" si="9"/>
        <v>0</v>
      </c>
      <c r="M72" s="70">
        <f t="shared" si="9"/>
        <v>87000</v>
      </c>
      <c r="N72" s="70">
        <f t="shared" si="9"/>
        <v>87000</v>
      </c>
    </row>
    <row r="73" spans="1:14" ht="17.25" thickTop="1" thickBot="1" x14ac:dyDescent="0.3">
      <c r="A73" s="71"/>
      <c r="B73" s="72" t="s">
        <v>49</v>
      </c>
      <c r="C73" s="73">
        <f t="shared" ref="C73:N73" si="10">C44+C72</f>
        <v>7520100</v>
      </c>
      <c r="D73" s="74">
        <f t="shared" si="10"/>
        <v>1061350</v>
      </c>
      <c r="E73" s="74">
        <f t="shared" si="10"/>
        <v>5988200</v>
      </c>
      <c r="F73" s="74">
        <f t="shared" si="10"/>
        <v>86550</v>
      </c>
      <c r="G73" s="73">
        <f t="shared" si="10"/>
        <v>60000</v>
      </c>
      <c r="H73" s="73">
        <f t="shared" si="10"/>
        <v>300000</v>
      </c>
      <c r="I73" s="73">
        <f t="shared" si="10"/>
        <v>12000</v>
      </c>
      <c r="J73" s="73">
        <f t="shared" si="10"/>
        <v>10000</v>
      </c>
      <c r="K73" s="73">
        <f t="shared" si="10"/>
        <v>2000</v>
      </c>
      <c r="L73" s="73">
        <f t="shared" si="10"/>
        <v>0</v>
      </c>
      <c r="M73" s="73">
        <f t="shared" si="10"/>
        <v>7561000</v>
      </c>
      <c r="N73" s="73">
        <f t="shared" si="10"/>
        <v>7561000</v>
      </c>
    </row>
    <row r="74" spans="1:14" ht="16.5" thickTop="1" x14ac:dyDescent="0.25"/>
    <row r="75" spans="1:14" x14ac:dyDescent="0.25">
      <c r="A75" s="77" t="s">
        <v>61</v>
      </c>
    </row>
    <row r="76" spans="1:14" x14ac:dyDescent="0.25">
      <c r="A76" s="77" t="s">
        <v>62</v>
      </c>
      <c r="H76" s="78" t="s">
        <v>50</v>
      </c>
    </row>
    <row r="77" spans="1:14" x14ac:dyDescent="0.25">
      <c r="H77" s="4" t="s">
        <v>64</v>
      </c>
    </row>
    <row r="78" spans="1:14" x14ac:dyDescent="0.25">
      <c r="A78" s="77" t="s">
        <v>63</v>
      </c>
    </row>
  </sheetData>
  <mergeCells count="1">
    <mergeCell ref="C50:D50"/>
  </mergeCells>
  <pageMargins left="0.19685039370078741" right="0.19685039370078741" top="0.55118110236220474" bottom="0.51181102362204722" header="0.5" footer="0.5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plan 2017-2019 rash</vt:lpstr>
      <vt:lpstr>'Financijski plan 2017-2019 rash'!Ispis_naslova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2016-12-21T13:20:36Z</cp:lastPrinted>
  <dcterms:created xsi:type="dcterms:W3CDTF">2015-12-22T10:11:17Z</dcterms:created>
  <dcterms:modified xsi:type="dcterms:W3CDTF">2017-02-06T10:02:08Z</dcterms:modified>
</cp:coreProperties>
</file>