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8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  <definedName name="Šifra">'PLAN RASHODA I IZDATAKA'!$A$3:$L$24</definedName>
  </definedNames>
  <calcPr fullCalcOnLoad="1"/>
</workbook>
</file>

<file path=xl/sharedStrings.xml><?xml version="1.0" encoding="utf-8"?>
<sst xmlns="http://schemas.openxmlformats.org/spreadsheetml/2006/main" count="112" uniqueCount="70">
  <si>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</si>
  <si>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</si>
  <si>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</si>
  <si>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</si>
  <si>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</si>
  <si>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</si>
  <si>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</si>
  <si>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</si>
  <si>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</si>
  <si>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</si>
  <si>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</si>
  <si>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</si>
  <si>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</si>
  <si>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</si>
  <si>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</si>
  <si>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</si>
  <si>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</si>
  <si>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</si>
  <si>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</si>
  <si>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</si>
  <si>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</si>
  <si>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</si>
  <si>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</si>
  <si>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</si>
  <si>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</si>
  <si>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</si>
  <si>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</si>
  <si>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</si>
  <si>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</si>
  <si>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</si>
  <si>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</si>
  <si>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</si>
  <si>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</si>
  <si>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</si>
  <si>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</si>
  <si>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</si>
  <si>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</si>
  <si>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</si>
  <si>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</si>
  <si>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</si>
  <si>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</si>
  <si>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</si>
  <si>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</si>
  <si>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</si>
  <si>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</si>
  <si>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</si>
  <si>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</si>
  <si>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</si>
  <si>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</si>
  <si>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</si>
  <si>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</si>
  <si>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</si>
  <si>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</si>
  <si>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</si>
  <si>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</si>
  <si>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</si>
  <si>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</si>
  <si>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</si>
  <si>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</si>
  <si>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</si>
  <si>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</si>
  <si>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</si>
  <si>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OSNOVNA ŠKOLA AUGUST CESAREC</t>
  </si>
  <si>
    <t>OSNOVNO OBRAZOVANJE</t>
  </si>
  <si>
    <t>Redovna djelatnost</t>
  </si>
  <si>
    <t>Predškolski odgoj</t>
  </si>
  <si>
    <t>Ukupno:</t>
  </si>
  <si>
    <t>SVEUKUPNO:</t>
  </si>
  <si>
    <t xml:space="preserve">Pomoći </t>
  </si>
  <si>
    <t>FINANCIJSKI PLAN OSNOVNE ŠKOLE AUGUST CESAREC ŠPIŠIĆ  BUKOVICA ZA 2018. I  PROJEKCIJA PLANA ZA  2019. I 2020.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</si>
</sst>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7" fillId="34" borderId="7" applyNumberFormat="0" applyAlignment="0" applyProtection="0"/>
    <xf numFmtId="0" fontId="52" fillId="42" borderId="8" applyNumberFormat="0" applyAlignment="0" applyProtection="0"/>
    <xf numFmtId="0" fontId="15" fillId="0" borderId="9" applyNumberFormat="0" applyFill="0" applyAlignment="0" applyProtection="0"/>
    <xf numFmtId="0" fontId="5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50" fillId="0" borderId="0">
      <alignment/>
      <protection/>
    </xf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5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41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4" fillId="0" borderId="23" xfId="0" applyNumberFormat="1" applyFont="1" applyFill="1" applyBorder="1" applyAlignment="1">
      <alignment horizontal="right"/>
    </xf>
    <xf numFmtId="3" fontId="34" fillId="48" borderId="41" xfId="0" applyNumberFormat="1" applyFont="1" applyFill="1" applyBorder="1" applyAlignment="1" quotePrefix="1">
      <alignment horizontal="right"/>
    </xf>
    <xf numFmtId="3" fontId="34" fillId="48" borderId="23" xfId="0" applyNumberFormat="1" applyFont="1" applyFill="1" applyBorder="1" applyAlignment="1" applyProtection="1">
      <alignment horizontal="right" wrapText="1"/>
      <protection/>
    </xf>
    <xf numFmtId="3" fontId="34" fillId="7" borderId="41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19" xfId="0" applyNumberFormat="1" applyFont="1" applyBorder="1" applyAlignment="1">
      <alignment vertical="center" wrapText="1"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39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 horizontal="left"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4" fontId="25" fillId="0" borderId="0" xfId="0" applyNumberFormat="1" applyFont="1" applyFill="1" applyBorder="1" applyAlignment="1" applyProtection="1">
      <alignment/>
      <protection/>
    </xf>
    <xf numFmtId="3" fontId="27" fillId="0" borderId="23" xfId="0" applyNumberFormat="1" applyFont="1" applyFill="1" applyBorder="1" applyAlignment="1" applyProtection="1">
      <alignment/>
      <protection/>
    </xf>
    <xf numFmtId="3" fontId="25" fillId="0" borderId="23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8" fillId="0" borderId="22" xfId="0" applyNumberFormat="1" applyFont="1" applyFill="1" applyBorder="1" applyAlignment="1" applyProtection="1">
      <alignment wrapText="1"/>
      <protection/>
    </xf>
    <xf numFmtId="0" fontId="37" fillId="7" borderId="41" xfId="0" applyNumberFormat="1" applyFont="1" applyFill="1" applyBorder="1" applyAlignment="1" applyProtection="1" quotePrefix="1">
      <alignment horizontal="left" wrapText="1"/>
      <protection/>
    </xf>
    <xf numFmtId="0" fontId="38" fillId="7" borderId="22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48" borderId="41" xfId="0" applyNumberFormat="1" applyFont="1" applyFill="1" applyBorder="1" applyAlignment="1" applyProtection="1">
      <alignment horizontal="left" wrapText="1"/>
      <protection/>
    </xf>
    <xf numFmtId="0" fontId="34" fillId="48" borderId="22" xfId="0" applyNumberFormat="1" applyFont="1" applyFill="1" applyBorder="1" applyAlignment="1" applyProtection="1">
      <alignment horizontal="left" wrapText="1"/>
      <protection/>
    </xf>
    <xf numFmtId="0" fontId="34" fillId="48" borderId="43" xfId="0" applyNumberFormat="1" applyFont="1" applyFill="1" applyBorder="1" applyAlignment="1" applyProtection="1">
      <alignment horizontal="left" wrapText="1"/>
      <protection/>
    </xf>
    <xf numFmtId="0" fontId="34" fillId="7" borderId="41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1" xfId="0" applyNumberFormat="1" applyFont="1" applyFill="1" applyBorder="1" applyAlignment="1" applyProtection="1">
      <alignment horizontal="lef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7" fillId="0" borderId="41" xfId="0" applyFont="1" applyFill="1" applyBorder="1" applyAlignment="1" quotePrefix="1">
      <alignment horizontal="left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4">
      <selection activeCell="A8" sqref="A8:E8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7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5">
      <c r="A2" s="141"/>
      <c r="B2" s="141"/>
      <c r="C2" s="141"/>
      <c r="D2" s="141"/>
      <c r="E2" s="141"/>
      <c r="F2" s="141"/>
      <c r="G2" s="141"/>
      <c r="H2" s="141"/>
    </row>
    <row r="3" spans="1:8" ht="48" customHeight="1">
      <c r="A3" s="134" t="s">
        <v>69</v>
      </c>
      <c r="B3" s="134"/>
      <c r="C3" s="134"/>
      <c r="D3" s="134"/>
      <c r="E3" s="134"/>
      <c r="F3" s="134"/>
      <c r="G3" s="134"/>
      <c r="H3" s="134"/>
    </row>
    <row r="4" spans="1:8" s="74" customFormat="1" ht="26.25" customHeight="1">
      <c r="A4" s="134" t="s">
        <v>39</v>
      </c>
      <c r="B4" s="134"/>
      <c r="C4" s="134"/>
      <c r="D4" s="134"/>
      <c r="E4" s="134"/>
      <c r="F4" s="134"/>
      <c r="G4" s="142"/>
      <c r="H4" s="142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51</v>
      </c>
      <c r="G6" s="81" t="s">
        <v>52</v>
      </c>
      <c r="H6" s="82" t="s">
        <v>53</v>
      </c>
      <c r="I6" s="83"/>
    </row>
    <row r="7" spans="1:9" ht="27.75" customHeight="1">
      <c r="A7" s="143" t="s">
        <v>41</v>
      </c>
      <c r="B7" s="129"/>
      <c r="C7" s="129"/>
      <c r="D7" s="129"/>
      <c r="E7" s="144"/>
      <c r="F7" s="98">
        <f>+F8+F9</f>
        <v>8082350</v>
      </c>
      <c r="G7" s="98">
        <f>G8+G9</f>
        <v>7810000</v>
      </c>
      <c r="H7" s="98">
        <f>+H8+H9</f>
        <v>7810000</v>
      </c>
      <c r="I7" s="96"/>
    </row>
    <row r="8" spans="1:8" ht="22.5" customHeight="1">
      <c r="A8" s="126" t="s">
        <v>0</v>
      </c>
      <c r="B8" s="127"/>
      <c r="C8" s="127"/>
      <c r="D8" s="127"/>
      <c r="E8" s="133"/>
      <c r="F8" s="101">
        <v>8080350</v>
      </c>
      <c r="G8" s="101">
        <v>7808000</v>
      </c>
      <c r="H8" s="101">
        <v>7808000</v>
      </c>
    </row>
    <row r="9" spans="1:8" ht="22.5" customHeight="1">
      <c r="A9" s="145" t="s">
        <v>44</v>
      </c>
      <c r="B9" s="133"/>
      <c r="C9" s="133"/>
      <c r="D9" s="133"/>
      <c r="E9" s="133"/>
      <c r="F9" s="101">
        <v>2000</v>
      </c>
      <c r="G9" s="101">
        <v>2000</v>
      </c>
      <c r="H9" s="101">
        <v>2000</v>
      </c>
    </row>
    <row r="10" spans="1:8" ht="22.5" customHeight="1">
      <c r="A10" s="97" t="s">
        <v>42</v>
      </c>
      <c r="B10" s="100"/>
      <c r="C10" s="100"/>
      <c r="D10" s="100"/>
      <c r="E10" s="100"/>
      <c r="F10" s="98">
        <f>+F11+F12</f>
        <v>8082350</v>
      </c>
      <c r="G10" s="98">
        <f>+G11+G12</f>
        <v>7810000</v>
      </c>
      <c r="H10" s="98">
        <f>+H11+H12</f>
        <v>7810000</v>
      </c>
    </row>
    <row r="11" spans="1:10" ht="22.5" customHeight="1">
      <c r="A11" s="130" t="s">
        <v>1</v>
      </c>
      <c r="B11" s="127"/>
      <c r="C11" s="127"/>
      <c r="D11" s="127"/>
      <c r="E11" s="131"/>
      <c r="F11" s="101">
        <v>7698350</v>
      </c>
      <c r="G11" s="101">
        <v>7786000</v>
      </c>
      <c r="H11" s="85">
        <v>7786000</v>
      </c>
      <c r="I11" s="64"/>
      <c r="J11" s="64"/>
    </row>
    <row r="12" spans="1:10" ht="22.5" customHeight="1">
      <c r="A12" s="132" t="s">
        <v>58</v>
      </c>
      <c r="B12" s="133"/>
      <c r="C12" s="133"/>
      <c r="D12" s="133"/>
      <c r="E12" s="133"/>
      <c r="F12" s="84">
        <v>384000</v>
      </c>
      <c r="G12" s="84">
        <v>24000</v>
      </c>
      <c r="H12" s="85">
        <v>24000</v>
      </c>
      <c r="I12" s="64"/>
      <c r="J12" s="64"/>
    </row>
    <row r="13" spans="1:10" ht="22.5" customHeight="1">
      <c r="A13" s="128" t="s">
        <v>2</v>
      </c>
      <c r="B13" s="129"/>
      <c r="C13" s="129"/>
      <c r="D13" s="129"/>
      <c r="E13" s="129"/>
      <c r="F13" s="99">
        <f>+F7-F10</f>
        <v>0</v>
      </c>
      <c r="G13" s="99">
        <f>+G7-G10</f>
        <v>0</v>
      </c>
      <c r="H13" s="99">
        <f>+H7-H10</f>
        <v>0</v>
      </c>
      <c r="J13" s="64"/>
    </row>
    <row r="14" spans="1:8" ht="25.5" customHeight="1">
      <c r="A14" s="134"/>
      <c r="B14" s="124"/>
      <c r="C14" s="124"/>
      <c r="D14" s="124"/>
      <c r="E14" s="124"/>
      <c r="F14" s="125"/>
      <c r="G14" s="125"/>
      <c r="H14" s="125"/>
    </row>
    <row r="15" spans="1:10" ht="27.75" customHeight="1">
      <c r="A15" s="77"/>
      <c r="B15" s="78"/>
      <c r="C15" s="78"/>
      <c r="D15" s="79"/>
      <c r="E15" s="80"/>
      <c r="F15" s="81" t="s">
        <v>51</v>
      </c>
      <c r="G15" s="81" t="s">
        <v>52</v>
      </c>
      <c r="H15" s="82" t="s">
        <v>53</v>
      </c>
      <c r="J15" s="64"/>
    </row>
    <row r="16" spans="1:10" ht="30.75" customHeight="1">
      <c r="A16" s="135" t="s">
        <v>59</v>
      </c>
      <c r="B16" s="136"/>
      <c r="C16" s="136"/>
      <c r="D16" s="136"/>
      <c r="E16" s="137"/>
      <c r="F16" s="102"/>
      <c r="G16" s="102"/>
      <c r="H16" s="103"/>
      <c r="J16" s="64"/>
    </row>
    <row r="17" spans="1:10" ht="34.5" customHeight="1">
      <c r="A17" s="138" t="s">
        <v>60</v>
      </c>
      <c r="B17" s="139"/>
      <c r="C17" s="139"/>
      <c r="D17" s="139"/>
      <c r="E17" s="140"/>
      <c r="F17" s="104"/>
      <c r="G17" s="104"/>
      <c r="H17" s="99"/>
      <c r="J17" s="64"/>
    </row>
    <row r="18" spans="1:10" s="69" customFormat="1" ht="25.5" customHeight="1">
      <c r="A18" s="123"/>
      <c r="B18" s="124"/>
      <c r="C18" s="124"/>
      <c r="D18" s="124"/>
      <c r="E18" s="124"/>
      <c r="F18" s="125"/>
      <c r="G18" s="125"/>
      <c r="H18" s="125"/>
      <c r="J18" s="105"/>
    </row>
    <row r="19" spans="1:11" s="69" customFormat="1" ht="27.75" customHeight="1">
      <c r="A19" s="77"/>
      <c r="B19" s="78"/>
      <c r="C19" s="78"/>
      <c r="D19" s="79"/>
      <c r="E19" s="80"/>
      <c r="F19" s="81" t="s">
        <v>51</v>
      </c>
      <c r="G19" s="81" t="s">
        <v>52</v>
      </c>
      <c r="H19" s="82" t="s">
        <v>53</v>
      </c>
      <c r="J19" s="105"/>
      <c r="K19" s="105"/>
    </row>
    <row r="20" spans="1:10" s="69" customFormat="1" ht="22.5" customHeight="1">
      <c r="A20" s="126" t="s">
        <v>3</v>
      </c>
      <c r="B20" s="127"/>
      <c r="C20" s="127"/>
      <c r="D20" s="127"/>
      <c r="E20" s="127"/>
      <c r="F20" s="84"/>
      <c r="G20" s="84"/>
      <c r="H20" s="84"/>
      <c r="J20" s="105"/>
    </row>
    <row r="21" spans="1:8" s="69" customFormat="1" ht="33.75" customHeight="1">
      <c r="A21" s="126" t="s">
        <v>4</v>
      </c>
      <c r="B21" s="127"/>
      <c r="C21" s="127"/>
      <c r="D21" s="127"/>
      <c r="E21" s="127"/>
      <c r="F21" s="84"/>
      <c r="G21" s="84"/>
      <c r="H21" s="84"/>
    </row>
    <row r="22" spans="1:11" s="69" customFormat="1" ht="22.5" customHeight="1">
      <c r="A22" s="128" t="s">
        <v>5</v>
      </c>
      <c r="B22" s="129"/>
      <c r="C22" s="129"/>
      <c r="D22" s="129"/>
      <c r="E22" s="129"/>
      <c r="F22" s="98">
        <f>F20-F21</f>
        <v>0</v>
      </c>
      <c r="G22" s="98">
        <f>G20-G21</f>
        <v>0</v>
      </c>
      <c r="H22" s="98">
        <f>H20-H21</f>
        <v>0</v>
      </c>
      <c r="J22" s="106"/>
      <c r="K22" s="105"/>
    </row>
    <row r="23" spans="1:8" s="69" customFormat="1" ht="25.5" customHeight="1">
      <c r="A23" s="123"/>
      <c r="B23" s="124"/>
      <c r="C23" s="124"/>
      <c r="D23" s="124"/>
      <c r="E23" s="124"/>
      <c r="F23" s="125"/>
      <c r="G23" s="125"/>
      <c r="H23" s="125"/>
    </row>
    <row r="24" spans="1:8" s="69" customFormat="1" ht="22.5" customHeight="1">
      <c r="A24" s="130" t="s">
        <v>6</v>
      </c>
      <c r="B24" s="127"/>
      <c r="C24" s="127"/>
      <c r="D24" s="127"/>
      <c r="E24" s="127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21" t="s">
        <v>61</v>
      </c>
      <c r="B26" s="122"/>
      <c r="C26" s="122"/>
      <c r="D26" s="122"/>
      <c r="E26" s="122"/>
      <c r="F26" s="122"/>
      <c r="G26" s="122"/>
      <c r="H26" s="122"/>
    </row>
    <row r="27" ht="12.75">
      <c r="E27" s="107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08"/>
      <c r="F33" s="66"/>
      <c r="G33" s="66"/>
      <c r="H33" s="66"/>
    </row>
    <row r="34" spans="5:8" ht="12.75">
      <c r="E34" s="108"/>
      <c r="F34" s="64"/>
      <c r="G34" s="64"/>
      <c r="H34" s="64"/>
    </row>
    <row r="35" spans="5:8" ht="12.75">
      <c r="E35" s="108"/>
      <c r="F35" s="64"/>
      <c r="G35" s="64"/>
      <c r="H35" s="64"/>
    </row>
    <row r="36" spans="5:8" ht="12.75">
      <c r="E36" s="108"/>
      <c r="F36" s="64"/>
      <c r="G36" s="64"/>
      <c r="H36" s="64"/>
    </row>
    <row r="37" spans="5:8" ht="12.75">
      <c r="E37" s="108"/>
      <c r="F37" s="64"/>
      <c r="G37" s="64"/>
      <c r="H37" s="64"/>
    </row>
    <row r="38" ht="12.75">
      <c r="E38" s="108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22">
      <selection activeCell="B28" sqref="B28:H28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34" t="s">
        <v>7</v>
      </c>
      <c r="B1" s="134"/>
      <c r="C1" s="134"/>
      <c r="D1" s="134"/>
      <c r="E1" s="134"/>
      <c r="F1" s="134"/>
      <c r="G1" s="134"/>
      <c r="H1" s="134"/>
    </row>
    <row r="2" spans="1:8" s="2" customFormat="1" ht="13.5" thickBot="1">
      <c r="A2" s="17"/>
      <c r="H2" s="18" t="s">
        <v>8</v>
      </c>
    </row>
    <row r="3" spans="1:8" s="2" customFormat="1" ht="26.25" thickBot="1">
      <c r="A3" s="92" t="s">
        <v>9</v>
      </c>
      <c r="B3" s="149" t="s">
        <v>46</v>
      </c>
      <c r="C3" s="150"/>
      <c r="D3" s="150"/>
      <c r="E3" s="150"/>
      <c r="F3" s="150"/>
      <c r="G3" s="150"/>
      <c r="H3" s="151"/>
    </row>
    <row r="4" spans="1:8" s="2" customFormat="1" ht="90" thickBot="1">
      <c r="A4" s="93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45</v>
      </c>
      <c r="H4" s="21" t="s">
        <v>17</v>
      </c>
    </row>
    <row r="5" spans="1:8" s="2" customFormat="1" ht="12.75">
      <c r="A5" s="4">
        <v>636</v>
      </c>
      <c r="B5" s="5"/>
      <c r="C5" s="6"/>
      <c r="D5" s="7"/>
      <c r="E5" s="109">
        <v>6225600</v>
      </c>
      <c r="F5" s="8"/>
      <c r="G5" s="9"/>
      <c r="H5" s="10"/>
    </row>
    <row r="6" spans="1:8" s="2" customFormat="1" ht="12.75">
      <c r="A6" s="22">
        <v>636</v>
      </c>
      <c r="B6" s="23"/>
      <c r="C6" s="24"/>
      <c r="D6" s="24"/>
      <c r="E6" s="24">
        <v>87550</v>
      </c>
      <c r="F6" s="24"/>
      <c r="G6" s="25"/>
      <c r="H6" s="26"/>
    </row>
    <row r="7" spans="1:8" s="2" customFormat="1" ht="12.75">
      <c r="A7" s="22">
        <v>652</v>
      </c>
      <c r="B7" s="23"/>
      <c r="C7" s="24"/>
      <c r="D7" s="24">
        <v>290000</v>
      </c>
      <c r="E7" s="24"/>
      <c r="F7" s="24"/>
      <c r="G7" s="25"/>
      <c r="H7" s="26"/>
    </row>
    <row r="8" spans="1:8" s="2" customFormat="1" ht="12.75">
      <c r="A8" s="22">
        <v>661</v>
      </c>
      <c r="B8" s="23"/>
      <c r="C8" s="24">
        <v>65050</v>
      </c>
      <c r="D8" s="24"/>
      <c r="E8" s="24"/>
      <c r="F8" s="24"/>
      <c r="G8" s="25"/>
      <c r="H8" s="26"/>
    </row>
    <row r="9" spans="1:8" s="2" customFormat="1" ht="12.75">
      <c r="A9" s="22">
        <v>663</v>
      </c>
      <c r="B9" s="23"/>
      <c r="C9" s="24"/>
      <c r="D9" s="24"/>
      <c r="E9" s="24"/>
      <c r="F9" s="24">
        <v>15000</v>
      </c>
      <c r="G9" s="25"/>
      <c r="H9" s="26"/>
    </row>
    <row r="10" spans="1:8" s="2" customFormat="1" ht="12.75">
      <c r="A10" s="22">
        <v>671</v>
      </c>
      <c r="B10" s="23">
        <v>1397150</v>
      </c>
      <c r="C10" s="24"/>
      <c r="D10" s="24"/>
      <c r="E10" s="24"/>
      <c r="F10" s="24"/>
      <c r="G10" s="25"/>
      <c r="H10" s="26"/>
    </row>
    <row r="11" spans="1:8" s="2" customFormat="1" ht="12.75">
      <c r="A11" s="22">
        <v>721</v>
      </c>
      <c r="B11" s="23"/>
      <c r="C11" s="24"/>
      <c r="D11" s="24"/>
      <c r="E11" s="24"/>
      <c r="F11" s="24"/>
      <c r="G11" s="25">
        <v>2000</v>
      </c>
      <c r="H11" s="26"/>
    </row>
    <row r="12" spans="1:8" s="2" customFormat="1" ht="12.75">
      <c r="A12" s="22"/>
      <c r="B12" s="23"/>
      <c r="C12" s="24"/>
      <c r="D12" s="24"/>
      <c r="E12" s="24"/>
      <c r="F12" s="24"/>
      <c r="G12" s="25"/>
      <c r="H12" s="26"/>
    </row>
    <row r="13" spans="1:8" s="2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2" customFormat="1" ht="30" customHeight="1" thickBot="1">
      <c r="A14" s="33" t="s">
        <v>18</v>
      </c>
      <c r="B14" s="34">
        <f>B10</f>
        <v>1397150</v>
      </c>
      <c r="C14" s="34">
        <f>C8</f>
        <v>65050</v>
      </c>
      <c r="D14" s="34">
        <f>D7</f>
        <v>290000</v>
      </c>
      <c r="E14" s="34">
        <f>E5+E6</f>
        <v>6313150</v>
      </c>
      <c r="F14" s="34">
        <f>F9</f>
        <v>15000</v>
      </c>
      <c r="G14" s="34">
        <f>G11</f>
        <v>2000</v>
      </c>
      <c r="H14" s="37">
        <v>0</v>
      </c>
    </row>
    <row r="15" spans="1:8" s="2" customFormat="1" ht="28.5" customHeight="1" thickBot="1">
      <c r="A15" s="33" t="s">
        <v>47</v>
      </c>
      <c r="B15" s="146">
        <f>B14+C14+D14+E14+F14+G14+H14</f>
        <v>8082350</v>
      </c>
      <c r="C15" s="147"/>
      <c r="D15" s="147"/>
      <c r="E15" s="147"/>
      <c r="F15" s="147"/>
      <c r="G15" s="147"/>
      <c r="H15" s="148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4" t="s">
        <v>9</v>
      </c>
      <c r="B17" s="149" t="s">
        <v>48</v>
      </c>
      <c r="C17" s="150"/>
      <c r="D17" s="150"/>
      <c r="E17" s="150"/>
      <c r="F17" s="150"/>
      <c r="G17" s="150"/>
      <c r="H17" s="151"/>
    </row>
    <row r="18" spans="1:8" ht="90" thickBot="1">
      <c r="A18" s="95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45</v>
      </c>
      <c r="H18" s="21" t="s">
        <v>17</v>
      </c>
    </row>
    <row r="19" spans="1:8" ht="12.75">
      <c r="A19" s="4">
        <v>63</v>
      </c>
      <c r="B19" s="5"/>
      <c r="C19" s="6"/>
      <c r="D19" s="7"/>
      <c r="E19" s="8">
        <v>6338000</v>
      </c>
      <c r="F19" s="8"/>
      <c r="G19" s="9"/>
      <c r="H19" s="10"/>
    </row>
    <row r="20" spans="1:8" ht="12.75">
      <c r="A20" s="22">
        <v>65</v>
      </c>
      <c r="B20" s="23"/>
      <c r="C20" s="24"/>
      <c r="D20" s="24">
        <v>290000</v>
      </c>
      <c r="E20" s="24"/>
      <c r="F20" s="24"/>
      <c r="G20" s="25"/>
      <c r="H20" s="26"/>
    </row>
    <row r="21" spans="1:8" ht="12.75">
      <c r="A21" s="22">
        <v>66</v>
      </c>
      <c r="B21" s="23"/>
      <c r="C21" s="24">
        <v>65000</v>
      </c>
      <c r="D21" s="24"/>
      <c r="E21" s="24"/>
      <c r="F21" s="24">
        <v>15000</v>
      </c>
      <c r="G21" s="25"/>
      <c r="H21" s="26"/>
    </row>
    <row r="22" spans="1:8" ht="12.75">
      <c r="A22" s="22">
        <v>67</v>
      </c>
      <c r="B22" s="23">
        <v>1100000</v>
      </c>
      <c r="C22" s="24"/>
      <c r="D22" s="24"/>
      <c r="E22" s="24"/>
      <c r="F22" s="24"/>
      <c r="G22" s="25"/>
      <c r="H22" s="26"/>
    </row>
    <row r="23" spans="1:8" ht="12.75">
      <c r="A23" s="22">
        <v>72</v>
      </c>
      <c r="B23" s="23"/>
      <c r="C23" s="24"/>
      <c r="D23" s="24"/>
      <c r="E23" s="24"/>
      <c r="F23" s="24"/>
      <c r="G23" s="25">
        <v>2000</v>
      </c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2" customFormat="1" ht="30" customHeight="1" thickBot="1">
      <c r="A27" s="33" t="s">
        <v>18</v>
      </c>
      <c r="B27" s="34">
        <f>B22</f>
        <v>1100000</v>
      </c>
      <c r="C27" s="35">
        <f>C21</f>
        <v>65000</v>
      </c>
      <c r="D27" s="36">
        <f>D20</f>
        <v>290000</v>
      </c>
      <c r="E27" s="35">
        <f>E19</f>
        <v>6338000</v>
      </c>
      <c r="F27" s="36">
        <f>F21</f>
        <v>15000</v>
      </c>
      <c r="G27" s="35">
        <f>G23</f>
        <v>2000</v>
      </c>
      <c r="H27" s="37">
        <v>0</v>
      </c>
    </row>
    <row r="28" spans="1:8" s="2" customFormat="1" ht="28.5" customHeight="1" thickBot="1">
      <c r="A28" s="33" t="s">
        <v>49</v>
      </c>
      <c r="B28" s="146">
        <f>B27+C27+D27+E27+F27+G27+H27</f>
        <v>7810000</v>
      </c>
      <c r="C28" s="147"/>
      <c r="D28" s="147"/>
      <c r="E28" s="147"/>
      <c r="F28" s="147"/>
      <c r="G28" s="147"/>
      <c r="H28" s="148"/>
    </row>
    <row r="29" spans="4:5" ht="13.5" thickBot="1">
      <c r="D29" s="40"/>
      <c r="E29" s="41"/>
    </row>
    <row r="30" spans="1:8" ht="26.25" thickBot="1">
      <c r="A30" s="94" t="s">
        <v>9</v>
      </c>
      <c r="B30" s="149" t="s">
        <v>54</v>
      </c>
      <c r="C30" s="150"/>
      <c r="D30" s="150"/>
      <c r="E30" s="150"/>
      <c r="F30" s="150"/>
      <c r="G30" s="150"/>
      <c r="H30" s="151"/>
    </row>
    <row r="31" spans="1:8" ht="90" thickBot="1">
      <c r="A31" s="95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45</v>
      </c>
      <c r="H31" s="21" t="s">
        <v>17</v>
      </c>
    </row>
    <row r="32" spans="1:8" ht="12.75">
      <c r="A32" s="4">
        <v>63</v>
      </c>
      <c r="B32" s="5"/>
      <c r="C32" s="6"/>
      <c r="D32" s="7"/>
      <c r="E32" s="8">
        <v>6338000</v>
      </c>
      <c r="F32" s="8"/>
      <c r="G32" s="9"/>
      <c r="H32" s="10"/>
    </row>
    <row r="33" spans="1:8" ht="12.75">
      <c r="A33" s="22">
        <v>65</v>
      </c>
      <c r="B33" s="23"/>
      <c r="C33" s="24"/>
      <c r="D33" s="24">
        <v>290000</v>
      </c>
      <c r="E33" s="24"/>
      <c r="F33" s="24"/>
      <c r="G33" s="25"/>
      <c r="H33" s="26"/>
    </row>
    <row r="34" spans="1:8" ht="12.75">
      <c r="A34" s="22">
        <v>66</v>
      </c>
      <c r="B34" s="23"/>
      <c r="C34" s="24">
        <v>65000</v>
      </c>
      <c r="D34" s="24"/>
      <c r="E34" s="24"/>
      <c r="F34" s="24">
        <v>15000</v>
      </c>
      <c r="G34" s="25"/>
      <c r="H34" s="26"/>
    </row>
    <row r="35" spans="1:8" ht="12.75">
      <c r="A35" s="22">
        <v>67</v>
      </c>
      <c r="B35" s="23">
        <v>1100000</v>
      </c>
      <c r="C35" s="24"/>
      <c r="D35" s="24"/>
      <c r="E35" s="24"/>
      <c r="F35" s="24"/>
      <c r="G35" s="25"/>
      <c r="H35" s="26"/>
    </row>
    <row r="36" spans="1:8" ht="12.75">
      <c r="A36" s="22">
        <v>72</v>
      </c>
      <c r="B36" s="23"/>
      <c r="C36" s="24"/>
      <c r="D36" s="24"/>
      <c r="E36" s="24"/>
      <c r="F36" s="24"/>
      <c r="G36" s="25">
        <v>2000</v>
      </c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2" customFormat="1" ht="30" customHeight="1" thickBot="1">
      <c r="A40" s="33" t="s">
        <v>18</v>
      </c>
      <c r="B40" s="34">
        <f>B35</f>
        <v>1100000</v>
      </c>
      <c r="C40" s="35">
        <f>C34</f>
        <v>65000</v>
      </c>
      <c r="D40" s="36">
        <f>D33</f>
        <v>290000</v>
      </c>
      <c r="E40" s="35">
        <f>E32</f>
        <v>6338000</v>
      </c>
      <c r="F40" s="36">
        <f>F34</f>
        <v>15000</v>
      </c>
      <c r="G40" s="35">
        <f>G36</f>
        <v>2000</v>
      </c>
      <c r="H40" s="37">
        <v>0</v>
      </c>
    </row>
    <row r="41" spans="1:8" s="2" customFormat="1" ht="28.5" customHeight="1" thickBot="1">
      <c r="A41" s="33" t="s">
        <v>57</v>
      </c>
      <c r="B41" s="146">
        <f>B40+C40+D40+E40+F40+G40+H40</f>
        <v>7810000</v>
      </c>
      <c r="C41" s="147"/>
      <c r="D41" s="147"/>
      <c r="E41" s="147"/>
      <c r="F41" s="147"/>
      <c r="G41" s="147"/>
      <c r="H41" s="148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52"/>
      <c r="B153" s="153"/>
      <c r="C153" s="153"/>
      <c r="D153" s="153"/>
      <c r="E153" s="153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1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1" width="11.421875" style="89" bestFit="1" customWidth="1"/>
    <col min="2" max="2" width="33.421875" style="90" customWidth="1"/>
    <col min="3" max="3" width="13.28125" style="3" customWidth="1"/>
    <col min="4" max="4" width="11.7109375" style="3" bestFit="1" customWidth="1"/>
    <col min="5" max="5" width="11.28125" style="3" customWidth="1"/>
    <col min="6" max="6" width="14.421875" style="3" bestFit="1" customWidth="1"/>
    <col min="7" max="7" width="11.8515625" style="3" customWidth="1"/>
    <col min="8" max="8" width="9.140625" style="3" bestFit="1" customWidth="1"/>
    <col min="9" max="9" width="14.28125" style="3" customWidth="1"/>
    <col min="10" max="10" width="10.28125" style="3" bestFit="1" customWidth="1"/>
    <col min="11" max="12" width="12.57421875" style="3" bestFit="1" customWidth="1"/>
    <col min="13" max="16384" width="11.421875" style="1" customWidth="1"/>
  </cols>
  <sheetData>
    <row r="1" spans="1:12" ht="24" customHeight="1">
      <c r="A1" s="154" t="s">
        <v>19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13" customFormat="1" ht="67.5">
      <c r="A2" s="11" t="s">
        <v>20</v>
      </c>
      <c r="B2" s="11" t="s">
        <v>21</v>
      </c>
      <c r="C2" s="12" t="s">
        <v>55</v>
      </c>
      <c r="D2" s="91" t="s">
        <v>11</v>
      </c>
      <c r="E2" s="91" t="s">
        <v>12</v>
      </c>
      <c r="F2" s="91" t="s">
        <v>13</v>
      </c>
      <c r="G2" s="91" t="s">
        <v>68</v>
      </c>
      <c r="H2" s="91" t="s">
        <v>22</v>
      </c>
      <c r="I2" s="91" t="s">
        <v>16</v>
      </c>
      <c r="J2" s="91" t="s">
        <v>17</v>
      </c>
      <c r="K2" s="12" t="s">
        <v>50</v>
      </c>
      <c r="L2" s="12" t="s">
        <v>56</v>
      </c>
    </row>
    <row r="3" spans="1:12" ht="12.75">
      <c r="A3" s="110"/>
      <c r="B3" s="111" t="s">
        <v>40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s="13" customFormat="1" ht="25.5">
      <c r="A4" s="110"/>
      <c r="B4" s="113" t="s">
        <v>62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s="13" customFormat="1" ht="12.75">
      <c r="A5" s="110"/>
      <c r="B5" s="115" t="s">
        <v>63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s="13" customFormat="1" ht="12.75" customHeight="1">
      <c r="A6" s="116" t="s">
        <v>43</v>
      </c>
      <c r="B6" s="115" t="s">
        <v>64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2" s="13" customFormat="1" ht="12.75">
      <c r="A7" s="110">
        <v>3</v>
      </c>
      <c r="B7" s="115" t="s">
        <v>23</v>
      </c>
      <c r="C7" s="119">
        <f>C8+C12+C17</f>
        <v>7610800</v>
      </c>
      <c r="D7" s="119">
        <f aca="true" t="shared" si="0" ref="D7:J7">D8+D12+D17</f>
        <v>1037150</v>
      </c>
      <c r="E7" s="119">
        <f t="shared" si="0"/>
        <v>50050</v>
      </c>
      <c r="F7" s="119">
        <f t="shared" si="0"/>
        <v>290000</v>
      </c>
      <c r="G7" s="119">
        <f t="shared" si="0"/>
        <v>6225600</v>
      </c>
      <c r="H7" s="119">
        <f t="shared" si="0"/>
        <v>8000</v>
      </c>
      <c r="I7" s="119">
        <f t="shared" si="0"/>
        <v>0</v>
      </c>
      <c r="J7" s="119">
        <f t="shared" si="0"/>
        <v>0</v>
      </c>
      <c r="K7" s="119">
        <f>K8+K12+K17</f>
        <v>7698000</v>
      </c>
      <c r="L7" s="119">
        <f>L8+L12+L17</f>
        <v>7698000</v>
      </c>
    </row>
    <row r="8" spans="1:12" s="13" customFormat="1" ht="12.75">
      <c r="A8" s="110">
        <v>31</v>
      </c>
      <c r="B8" s="115" t="s">
        <v>24</v>
      </c>
      <c r="C8" s="119">
        <f>C9+C10+C11</f>
        <v>5925600</v>
      </c>
      <c r="D8" s="119">
        <f aca="true" t="shared" si="1" ref="D8:J8">D9+D10+D11</f>
        <v>0</v>
      </c>
      <c r="E8" s="119">
        <f t="shared" si="1"/>
        <v>0</v>
      </c>
      <c r="F8" s="119">
        <f t="shared" si="1"/>
        <v>0</v>
      </c>
      <c r="G8" s="119">
        <f t="shared" si="1"/>
        <v>5925600</v>
      </c>
      <c r="H8" s="119">
        <f t="shared" si="1"/>
        <v>0</v>
      </c>
      <c r="I8" s="119">
        <f t="shared" si="1"/>
        <v>0</v>
      </c>
      <c r="J8" s="119">
        <f t="shared" si="1"/>
        <v>0</v>
      </c>
      <c r="K8" s="119">
        <v>5950000</v>
      </c>
      <c r="L8" s="119">
        <v>5950000</v>
      </c>
    </row>
    <row r="9" spans="1:12" ht="12.75">
      <c r="A9" s="117">
        <v>311</v>
      </c>
      <c r="B9" s="111" t="s">
        <v>25</v>
      </c>
      <c r="C9" s="120">
        <f>D9+E9+F9+G9+H9+I9+J9</f>
        <v>4800000</v>
      </c>
      <c r="D9" s="120"/>
      <c r="E9" s="120"/>
      <c r="F9" s="120"/>
      <c r="G9" s="120">
        <v>4800000</v>
      </c>
      <c r="H9" s="120"/>
      <c r="I9" s="120"/>
      <c r="J9" s="120"/>
      <c r="K9" s="120"/>
      <c r="L9" s="120"/>
    </row>
    <row r="10" spans="1:12" ht="12.75">
      <c r="A10" s="117">
        <v>312</v>
      </c>
      <c r="B10" s="111" t="s">
        <v>26</v>
      </c>
      <c r="C10" s="120">
        <f>D10+E10+F10+G10+H10+I10+J10</f>
        <v>300000</v>
      </c>
      <c r="D10" s="120"/>
      <c r="E10" s="120"/>
      <c r="F10" s="120"/>
      <c r="G10" s="120">
        <v>300000</v>
      </c>
      <c r="H10" s="120"/>
      <c r="I10" s="120"/>
      <c r="J10" s="120"/>
      <c r="K10" s="120"/>
      <c r="L10" s="120"/>
    </row>
    <row r="11" spans="1:12" ht="12.75">
      <c r="A11" s="117">
        <v>313</v>
      </c>
      <c r="B11" s="111" t="s">
        <v>27</v>
      </c>
      <c r="C11" s="120">
        <f>D11+E11+F11+G11+H11+I11+J11</f>
        <v>825600</v>
      </c>
      <c r="D11" s="120"/>
      <c r="E11" s="120"/>
      <c r="F11" s="120"/>
      <c r="G11" s="120">
        <v>825600</v>
      </c>
      <c r="H11" s="120"/>
      <c r="I11" s="120"/>
      <c r="J11" s="120"/>
      <c r="K11" s="120"/>
      <c r="L11" s="120"/>
    </row>
    <row r="12" spans="1:12" s="13" customFormat="1" ht="12.75">
      <c r="A12" s="110">
        <v>32</v>
      </c>
      <c r="B12" s="115" t="s">
        <v>28</v>
      </c>
      <c r="C12" s="119">
        <f>C13+C14+C15+C16</f>
        <v>1682200</v>
      </c>
      <c r="D12" s="119">
        <f aca="true" t="shared" si="2" ref="D12:J12">D13+D14+D15+D16</f>
        <v>1034150</v>
      </c>
      <c r="E12" s="119">
        <f t="shared" si="2"/>
        <v>50050</v>
      </c>
      <c r="F12" s="119">
        <f t="shared" si="2"/>
        <v>290000</v>
      </c>
      <c r="G12" s="119">
        <f t="shared" si="2"/>
        <v>300000</v>
      </c>
      <c r="H12" s="119">
        <f t="shared" si="2"/>
        <v>8000</v>
      </c>
      <c r="I12" s="119">
        <f t="shared" si="2"/>
        <v>0</v>
      </c>
      <c r="J12" s="119">
        <f t="shared" si="2"/>
        <v>0</v>
      </c>
      <c r="K12" s="119">
        <v>1745000</v>
      </c>
      <c r="L12" s="119">
        <v>1745000</v>
      </c>
    </row>
    <row r="13" spans="1:12" ht="12.75">
      <c r="A13" s="117">
        <v>321</v>
      </c>
      <c r="B13" s="111" t="s">
        <v>29</v>
      </c>
      <c r="C13" s="120">
        <f>D13+E13+F13+G13+H13+I13+J13</f>
        <v>285500</v>
      </c>
      <c r="D13" s="120">
        <v>5500</v>
      </c>
      <c r="E13" s="120"/>
      <c r="F13" s="120"/>
      <c r="G13" s="120">
        <v>275000</v>
      </c>
      <c r="H13" s="120">
        <v>5000</v>
      </c>
      <c r="I13" s="120"/>
      <c r="J13" s="120"/>
      <c r="K13" s="120"/>
      <c r="L13" s="120"/>
    </row>
    <row r="14" spans="1:12" ht="12.75">
      <c r="A14" s="117">
        <v>322</v>
      </c>
      <c r="B14" s="111" t="s">
        <v>30</v>
      </c>
      <c r="C14" s="120">
        <f>D14+E14+F14+G14+H14+I14+J14</f>
        <v>615550</v>
      </c>
      <c r="D14" s="120">
        <v>350500</v>
      </c>
      <c r="E14" s="120">
        <v>25050</v>
      </c>
      <c r="F14" s="120">
        <v>237000</v>
      </c>
      <c r="G14" s="120"/>
      <c r="H14" s="120">
        <v>3000</v>
      </c>
      <c r="I14" s="120"/>
      <c r="J14" s="120"/>
      <c r="K14" s="120"/>
      <c r="L14" s="120"/>
    </row>
    <row r="15" spans="1:12" ht="12.75">
      <c r="A15" s="117">
        <v>323</v>
      </c>
      <c r="B15" s="111" t="s">
        <v>31</v>
      </c>
      <c r="C15" s="120">
        <f>D15+E15+F15+G15+H15+I15+J15</f>
        <v>710850</v>
      </c>
      <c r="D15" s="120">
        <v>672850</v>
      </c>
      <c r="E15" s="120">
        <v>25000</v>
      </c>
      <c r="F15" s="120">
        <v>13000</v>
      </c>
      <c r="G15" s="120"/>
      <c r="H15" s="120"/>
      <c r="I15" s="120"/>
      <c r="J15" s="120"/>
      <c r="K15" s="120"/>
      <c r="L15" s="120"/>
    </row>
    <row r="16" spans="1:12" ht="12.75">
      <c r="A16" s="117">
        <v>329</v>
      </c>
      <c r="B16" s="111" t="s">
        <v>32</v>
      </c>
      <c r="C16" s="120">
        <f>D16+E16+F16+G16+H16+I16+J16</f>
        <v>70300</v>
      </c>
      <c r="D16" s="120">
        <v>5300</v>
      </c>
      <c r="E16" s="120"/>
      <c r="F16" s="120">
        <v>40000</v>
      </c>
      <c r="G16" s="120">
        <v>25000</v>
      </c>
      <c r="H16" s="120"/>
      <c r="I16" s="120"/>
      <c r="J16" s="120"/>
      <c r="K16" s="120"/>
      <c r="L16" s="120"/>
    </row>
    <row r="17" spans="1:12" s="13" customFormat="1" ht="12.75">
      <c r="A17" s="110">
        <v>34</v>
      </c>
      <c r="B17" s="115" t="s">
        <v>33</v>
      </c>
      <c r="C17" s="119">
        <f>C18</f>
        <v>3000</v>
      </c>
      <c r="D17" s="119">
        <f aca="true" t="shared" si="3" ref="D17:J17">D18</f>
        <v>3000</v>
      </c>
      <c r="E17" s="119">
        <f t="shared" si="3"/>
        <v>0</v>
      </c>
      <c r="F17" s="119">
        <f t="shared" si="3"/>
        <v>0</v>
      </c>
      <c r="G17" s="119">
        <f t="shared" si="3"/>
        <v>0</v>
      </c>
      <c r="H17" s="119">
        <f t="shared" si="3"/>
        <v>0</v>
      </c>
      <c r="I17" s="119">
        <f t="shared" si="3"/>
        <v>0</v>
      </c>
      <c r="J17" s="119">
        <f t="shared" si="3"/>
        <v>0</v>
      </c>
      <c r="K17" s="119">
        <v>3000</v>
      </c>
      <c r="L17" s="119">
        <v>3000</v>
      </c>
    </row>
    <row r="18" spans="1:12" ht="12.75">
      <c r="A18" s="117">
        <v>343</v>
      </c>
      <c r="B18" s="111" t="s">
        <v>34</v>
      </c>
      <c r="C18" s="120">
        <f>D18+E18+F18+G18+H18+I18+J18</f>
        <v>3000</v>
      </c>
      <c r="D18" s="120">
        <v>3000</v>
      </c>
      <c r="E18" s="120"/>
      <c r="F18" s="120"/>
      <c r="G18" s="120"/>
      <c r="H18" s="120"/>
      <c r="I18" s="120"/>
      <c r="J18" s="120"/>
      <c r="K18" s="120"/>
      <c r="L18" s="120"/>
    </row>
    <row r="19" spans="1:12" s="13" customFormat="1" ht="25.5">
      <c r="A19" s="110">
        <v>4</v>
      </c>
      <c r="B19" s="115" t="s">
        <v>36</v>
      </c>
      <c r="C19" s="119">
        <f>C20</f>
        <v>384000</v>
      </c>
      <c r="D19" s="119">
        <f aca="true" t="shared" si="4" ref="D19:J19">D20</f>
        <v>360000</v>
      </c>
      <c r="E19" s="119">
        <f t="shared" si="4"/>
        <v>15000</v>
      </c>
      <c r="F19" s="119">
        <f t="shared" si="4"/>
        <v>0</v>
      </c>
      <c r="G19" s="119">
        <f t="shared" si="4"/>
        <v>0</v>
      </c>
      <c r="H19" s="119">
        <f t="shared" si="4"/>
        <v>7000</v>
      </c>
      <c r="I19" s="119">
        <f t="shared" si="4"/>
        <v>2000</v>
      </c>
      <c r="J19" s="119">
        <f t="shared" si="4"/>
        <v>0</v>
      </c>
      <c r="K19" s="119">
        <f>K20</f>
        <v>24000</v>
      </c>
      <c r="L19" s="119">
        <f>L20</f>
        <v>24000</v>
      </c>
    </row>
    <row r="20" spans="1:12" s="13" customFormat="1" ht="25.5">
      <c r="A20" s="110">
        <v>42</v>
      </c>
      <c r="B20" s="115" t="s">
        <v>37</v>
      </c>
      <c r="C20" s="119">
        <f>C21+C22</f>
        <v>384000</v>
      </c>
      <c r="D20" s="119">
        <f aca="true" t="shared" si="5" ref="D20:J20">D21+D22</f>
        <v>360000</v>
      </c>
      <c r="E20" s="119">
        <f t="shared" si="5"/>
        <v>15000</v>
      </c>
      <c r="F20" s="119">
        <f t="shared" si="5"/>
        <v>0</v>
      </c>
      <c r="G20" s="119">
        <f t="shared" si="5"/>
        <v>0</v>
      </c>
      <c r="H20" s="119">
        <f t="shared" si="5"/>
        <v>7000</v>
      </c>
      <c r="I20" s="119">
        <f t="shared" si="5"/>
        <v>2000</v>
      </c>
      <c r="J20" s="119">
        <f t="shared" si="5"/>
        <v>0</v>
      </c>
      <c r="K20" s="119">
        <v>24000</v>
      </c>
      <c r="L20" s="119">
        <v>24000</v>
      </c>
    </row>
    <row r="21" spans="1:12" ht="12.75">
      <c r="A21" s="117">
        <v>422</v>
      </c>
      <c r="B21" s="111" t="s">
        <v>35</v>
      </c>
      <c r="C21" s="120">
        <f>D21+E21+F21+G21+H21+I21+J21</f>
        <v>382000</v>
      </c>
      <c r="D21" s="120">
        <v>360000</v>
      </c>
      <c r="E21" s="120">
        <v>15000</v>
      </c>
      <c r="F21" s="120"/>
      <c r="G21" s="120"/>
      <c r="H21" s="120">
        <v>7000</v>
      </c>
      <c r="I21" s="120"/>
      <c r="J21" s="120"/>
      <c r="K21" s="120"/>
      <c r="L21" s="120"/>
    </row>
    <row r="22" spans="1:12" ht="25.5">
      <c r="A22" s="117">
        <v>424</v>
      </c>
      <c r="B22" s="111" t="s">
        <v>38</v>
      </c>
      <c r="C22" s="120">
        <f>D22+E22+F22+G22+H22+I22+J22</f>
        <v>2000</v>
      </c>
      <c r="D22" s="120"/>
      <c r="E22" s="120"/>
      <c r="F22" s="120"/>
      <c r="G22" s="120"/>
      <c r="H22" s="120"/>
      <c r="I22" s="120">
        <v>2000</v>
      </c>
      <c r="J22" s="120"/>
      <c r="K22" s="120"/>
      <c r="L22" s="120"/>
    </row>
    <row r="23" spans="1:12" ht="14.25" customHeight="1">
      <c r="A23" s="110"/>
      <c r="B23" s="115" t="s">
        <v>66</v>
      </c>
      <c r="C23" s="119">
        <f>C7+C19</f>
        <v>7994800</v>
      </c>
      <c r="D23" s="119">
        <f aca="true" t="shared" si="6" ref="D23:L23">D7+D19</f>
        <v>1397150</v>
      </c>
      <c r="E23" s="119">
        <f t="shared" si="6"/>
        <v>65050</v>
      </c>
      <c r="F23" s="119">
        <f t="shared" si="6"/>
        <v>290000</v>
      </c>
      <c r="G23" s="119">
        <f t="shared" si="6"/>
        <v>6225600</v>
      </c>
      <c r="H23" s="119">
        <f t="shared" si="6"/>
        <v>15000</v>
      </c>
      <c r="I23" s="119">
        <f t="shared" si="6"/>
        <v>2000</v>
      </c>
      <c r="J23" s="119">
        <f t="shared" si="6"/>
        <v>0</v>
      </c>
      <c r="K23" s="119">
        <f t="shared" si="6"/>
        <v>7722000</v>
      </c>
      <c r="L23" s="119">
        <f t="shared" si="6"/>
        <v>7722000</v>
      </c>
    </row>
    <row r="24" spans="1:12" s="13" customFormat="1" ht="22.5" customHeight="1">
      <c r="A24" s="116" t="s">
        <v>43</v>
      </c>
      <c r="B24" s="115" t="s">
        <v>65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</row>
    <row r="25" spans="1:12" s="13" customFormat="1" ht="12.75">
      <c r="A25" s="110">
        <v>3</v>
      </c>
      <c r="B25" s="115" t="s">
        <v>23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</row>
    <row r="26" spans="1:12" s="13" customFormat="1" ht="12.75">
      <c r="A26" s="110">
        <v>31</v>
      </c>
      <c r="B26" s="115" t="s">
        <v>24</v>
      </c>
      <c r="C26" s="119">
        <f>C27+C28+C29</f>
        <v>67550</v>
      </c>
      <c r="D26" s="119">
        <f aca="true" t="shared" si="7" ref="D26:J26">D27+D28+D29</f>
        <v>0</v>
      </c>
      <c r="E26" s="119">
        <f t="shared" si="7"/>
        <v>0</v>
      </c>
      <c r="F26" s="119">
        <f t="shared" si="7"/>
        <v>0</v>
      </c>
      <c r="G26" s="119">
        <f t="shared" si="7"/>
        <v>67550</v>
      </c>
      <c r="H26" s="119">
        <f t="shared" si="7"/>
        <v>0</v>
      </c>
      <c r="I26" s="119">
        <f t="shared" si="7"/>
        <v>0</v>
      </c>
      <c r="J26" s="119">
        <f t="shared" si="7"/>
        <v>0</v>
      </c>
      <c r="K26" s="119">
        <v>68000</v>
      </c>
      <c r="L26" s="119">
        <v>68000</v>
      </c>
    </row>
    <row r="27" spans="1:12" ht="12.75">
      <c r="A27" s="117">
        <v>311</v>
      </c>
      <c r="B27" s="111" t="s">
        <v>25</v>
      </c>
      <c r="C27" s="120">
        <f>D27+E27+F27+G27+H27+I27+J27</f>
        <v>66550</v>
      </c>
      <c r="D27" s="120"/>
      <c r="E27" s="120"/>
      <c r="F27" s="120"/>
      <c r="G27" s="120">
        <v>66550</v>
      </c>
      <c r="H27" s="120"/>
      <c r="I27" s="120"/>
      <c r="J27" s="120"/>
      <c r="K27" s="120"/>
      <c r="L27" s="120"/>
    </row>
    <row r="28" spans="1:12" ht="12.75">
      <c r="A28" s="117">
        <v>312</v>
      </c>
      <c r="B28" s="111" t="s">
        <v>26</v>
      </c>
      <c r="C28" s="120">
        <f>D28+E28+F28+G28+H28+I28+J28</f>
        <v>1000</v>
      </c>
      <c r="D28" s="120"/>
      <c r="E28" s="120"/>
      <c r="F28" s="120"/>
      <c r="G28" s="120">
        <v>1000</v>
      </c>
      <c r="H28" s="120"/>
      <c r="I28" s="120"/>
      <c r="J28" s="120"/>
      <c r="K28" s="120"/>
      <c r="L28" s="120"/>
    </row>
    <row r="29" spans="1:12" ht="12.75">
      <c r="A29" s="117">
        <v>313</v>
      </c>
      <c r="B29" s="111" t="s">
        <v>27</v>
      </c>
      <c r="C29" s="120">
        <f>D29+E29+F29+G29+H29+I29+J29</f>
        <v>0</v>
      </c>
      <c r="D29" s="120"/>
      <c r="E29" s="120"/>
      <c r="F29" s="120"/>
      <c r="G29" s="120"/>
      <c r="H29" s="120"/>
      <c r="I29" s="120"/>
      <c r="J29" s="120"/>
      <c r="K29" s="120"/>
      <c r="L29" s="120"/>
    </row>
    <row r="30" spans="1:12" s="13" customFormat="1" ht="12.75">
      <c r="A30" s="110">
        <v>32</v>
      </c>
      <c r="B30" s="115" t="s">
        <v>28</v>
      </c>
      <c r="C30" s="119">
        <f>C31+C32+C33+C34</f>
        <v>20000</v>
      </c>
      <c r="D30" s="119">
        <f aca="true" t="shared" si="8" ref="D30:J30">D31+D32+D33+D34</f>
        <v>0</v>
      </c>
      <c r="E30" s="119">
        <f t="shared" si="8"/>
        <v>0</v>
      </c>
      <c r="F30" s="119">
        <f t="shared" si="8"/>
        <v>0</v>
      </c>
      <c r="G30" s="119">
        <f t="shared" si="8"/>
        <v>20000</v>
      </c>
      <c r="H30" s="119">
        <f t="shared" si="8"/>
        <v>0</v>
      </c>
      <c r="I30" s="119">
        <f t="shared" si="8"/>
        <v>0</v>
      </c>
      <c r="J30" s="119">
        <f t="shared" si="8"/>
        <v>0</v>
      </c>
      <c r="K30" s="119">
        <v>20000</v>
      </c>
      <c r="L30" s="119">
        <v>20000</v>
      </c>
    </row>
    <row r="31" spans="1:12" ht="12.75">
      <c r="A31" s="117">
        <v>321</v>
      </c>
      <c r="B31" s="111" t="s">
        <v>29</v>
      </c>
      <c r="C31" s="120">
        <f>D31+E31+F31+G31+H31+I31+J31</f>
        <v>0</v>
      </c>
      <c r="D31" s="120"/>
      <c r="E31" s="120"/>
      <c r="F31" s="120"/>
      <c r="G31" s="120"/>
      <c r="H31" s="120"/>
      <c r="I31" s="120"/>
      <c r="J31" s="120"/>
      <c r="K31" s="120"/>
      <c r="L31" s="120"/>
    </row>
    <row r="32" spans="1:12" ht="12.75">
      <c r="A32" s="117">
        <v>322</v>
      </c>
      <c r="B32" s="111" t="s">
        <v>30</v>
      </c>
      <c r="C32" s="120">
        <f>D32+E32+F32+G32+H32+I32+J32</f>
        <v>20000</v>
      </c>
      <c r="D32" s="120"/>
      <c r="E32" s="120"/>
      <c r="F32" s="120"/>
      <c r="G32" s="120">
        <v>20000</v>
      </c>
      <c r="H32" s="120"/>
      <c r="I32" s="120"/>
      <c r="J32" s="120"/>
      <c r="K32" s="120"/>
      <c r="L32" s="120"/>
    </row>
    <row r="33" spans="1:12" ht="12.75">
      <c r="A33" s="117">
        <v>323</v>
      </c>
      <c r="B33" s="111" t="s">
        <v>31</v>
      </c>
      <c r="C33" s="120">
        <f>D33+E33+F33+G33+H33+I33+J33</f>
        <v>0</v>
      </c>
      <c r="D33" s="120"/>
      <c r="E33" s="120"/>
      <c r="F33" s="120"/>
      <c r="G33" s="120"/>
      <c r="H33" s="120"/>
      <c r="I33" s="120"/>
      <c r="J33" s="120"/>
      <c r="K33" s="120"/>
      <c r="L33" s="120"/>
    </row>
    <row r="34" spans="1:12" ht="12.75">
      <c r="A34" s="117">
        <v>329</v>
      </c>
      <c r="B34" s="111" t="s">
        <v>32</v>
      </c>
      <c r="C34" s="120">
        <f>D34+E34+F34+G34+H34+I34+J34</f>
        <v>0</v>
      </c>
      <c r="D34" s="120"/>
      <c r="E34" s="120"/>
      <c r="F34" s="120"/>
      <c r="G34" s="120"/>
      <c r="H34" s="120"/>
      <c r="I34" s="120"/>
      <c r="J34" s="120"/>
      <c r="K34" s="120"/>
      <c r="L34" s="120"/>
    </row>
    <row r="35" spans="1:12" s="13" customFormat="1" ht="12.75">
      <c r="A35" s="110"/>
      <c r="B35" s="115" t="s">
        <v>66</v>
      </c>
      <c r="C35" s="119">
        <f>C26+C30</f>
        <v>87550</v>
      </c>
      <c r="D35" s="119">
        <f aca="true" t="shared" si="9" ref="D35:L35">D26+D30</f>
        <v>0</v>
      </c>
      <c r="E35" s="119">
        <f t="shared" si="9"/>
        <v>0</v>
      </c>
      <c r="F35" s="119">
        <f t="shared" si="9"/>
        <v>0</v>
      </c>
      <c r="G35" s="119">
        <f t="shared" si="9"/>
        <v>87550</v>
      </c>
      <c r="H35" s="119">
        <f t="shared" si="9"/>
        <v>0</v>
      </c>
      <c r="I35" s="119">
        <f t="shared" si="9"/>
        <v>0</v>
      </c>
      <c r="J35" s="119">
        <f t="shared" si="9"/>
        <v>0</v>
      </c>
      <c r="K35" s="119">
        <f t="shared" si="9"/>
        <v>88000</v>
      </c>
      <c r="L35" s="119">
        <f t="shared" si="9"/>
        <v>88000</v>
      </c>
    </row>
    <row r="36" spans="1:12" ht="12.75">
      <c r="A36" s="117"/>
      <c r="B36" s="115" t="s">
        <v>67</v>
      </c>
      <c r="C36" s="119">
        <f>C23+C35</f>
        <v>8082350</v>
      </c>
      <c r="D36" s="119">
        <f aca="true" t="shared" si="10" ref="D36:J36">D23+D35</f>
        <v>1397150</v>
      </c>
      <c r="E36" s="119">
        <f t="shared" si="10"/>
        <v>65050</v>
      </c>
      <c r="F36" s="119">
        <f t="shared" si="10"/>
        <v>290000</v>
      </c>
      <c r="G36" s="119">
        <f t="shared" si="10"/>
        <v>6313150</v>
      </c>
      <c r="H36" s="119">
        <f t="shared" si="10"/>
        <v>15000</v>
      </c>
      <c r="I36" s="119">
        <f t="shared" si="10"/>
        <v>2000</v>
      </c>
      <c r="J36" s="119">
        <f t="shared" si="10"/>
        <v>0</v>
      </c>
      <c r="K36" s="119">
        <f>K23+K35</f>
        <v>7810000</v>
      </c>
      <c r="L36" s="119">
        <f>L23+L35</f>
        <v>7810000</v>
      </c>
    </row>
    <row r="37" spans="1:12" ht="12.75">
      <c r="A37" s="88"/>
      <c r="B37" s="16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1:12" ht="12.75">
      <c r="A38" s="88"/>
      <c r="B38" s="16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2.75">
      <c r="A39" s="88"/>
      <c r="B39" s="16"/>
      <c r="C39" s="118"/>
      <c r="D39" s="118"/>
      <c r="E39" s="118"/>
      <c r="F39" s="118"/>
      <c r="G39" s="118"/>
      <c r="H39" s="118"/>
      <c r="I39" s="118"/>
      <c r="J39" s="118"/>
      <c r="K39" s="118"/>
      <c r="L39" s="118"/>
    </row>
    <row r="40" spans="1:12" ht="12.75">
      <c r="A40" s="88"/>
      <c r="B40" s="16"/>
      <c r="C40" s="118"/>
      <c r="D40" s="118"/>
      <c r="E40" s="118"/>
      <c r="F40" s="118"/>
      <c r="G40" s="118"/>
      <c r="H40" s="118"/>
      <c r="I40" s="118"/>
      <c r="J40" s="118"/>
      <c r="K40" s="118"/>
      <c r="L40" s="118"/>
    </row>
    <row r="41" spans="1:12" ht="12.75">
      <c r="A41" s="88"/>
      <c r="B41" s="16"/>
      <c r="C41" s="118"/>
      <c r="D41" s="118"/>
      <c r="E41" s="118"/>
      <c r="F41" s="118"/>
      <c r="G41" s="118"/>
      <c r="H41" s="118"/>
      <c r="I41" s="118"/>
      <c r="J41" s="118"/>
      <c r="K41" s="118"/>
      <c r="L41" s="118"/>
    </row>
    <row r="42" spans="1:12" ht="12.75">
      <c r="A42" s="88"/>
      <c r="B42" s="16"/>
      <c r="C42" s="118"/>
      <c r="D42" s="118"/>
      <c r="E42" s="118"/>
      <c r="F42" s="118"/>
      <c r="G42" s="118"/>
      <c r="H42" s="118"/>
      <c r="I42" s="118"/>
      <c r="J42" s="118"/>
      <c r="K42" s="118"/>
      <c r="L42" s="118"/>
    </row>
    <row r="43" spans="1:12" ht="12.75">
      <c r="A43" s="88"/>
      <c r="B43" s="16"/>
      <c r="C43" s="118"/>
      <c r="D43" s="118"/>
      <c r="E43" s="118"/>
      <c r="F43" s="118"/>
      <c r="G43" s="118"/>
      <c r="H43" s="118"/>
      <c r="I43" s="118"/>
      <c r="J43" s="118"/>
      <c r="K43" s="118"/>
      <c r="L43" s="118"/>
    </row>
    <row r="44" spans="1:12" ht="12.75">
      <c r="A44" s="88"/>
      <c r="B44" s="16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2" ht="12.75">
      <c r="A45" s="88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88"/>
      <c r="B46" s="16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8"/>
      <c r="B47" s="16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88"/>
      <c r="B48" s="16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88"/>
      <c r="B49" s="16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88"/>
      <c r="B50" s="16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88"/>
      <c r="B51" s="16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88"/>
      <c r="B52" s="16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88"/>
      <c r="B53" s="16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88"/>
      <c r="B54" s="16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88"/>
      <c r="B55" s="16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88"/>
      <c r="B56" s="16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88"/>
      <c r="B57" s="16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88"/>
      <c r="B58" s="16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88"/>
      <c r="B59" s="16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88"/>
      <c r="B60" s="16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88"/>
      <c r="B61" s="16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88"/>
      <c r="B62" s="16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88"/>
      <c r="B63" s="16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88"/>
      <c r="B64" s="16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88"/>
      <c r="B65" s="16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88"/>
      <c r="B66" s="16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88"/>
      <c r="B67" s="16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88"/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88"/>
      <c r="B69" s="16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88"/>
      <c r="B70" s="16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88"/>
      <c r="B71" s="16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88"/>
      <c r="B72" s="16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88"/>
      <c r="B73" s="16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88"/>
      <c r="B74" s="16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88"/>
      <c r="B75" s="16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88"/>
      <c r="B76" s="16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88"/>
      <c r="B77" s="16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88"/>
      <c r="B78" s="16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88"/>
      <c r="B79" s="16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88"/>
      <c r="B80" s="16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88"/>
      <c r="B81" s="16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88"/>
      <c r="B82" s="16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88"/>
      <c r="B83" s="16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88"/>
      <c r="B84" s="16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88"/>
      <c r="B85" s="16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88"/>
      <c r="B86" s="16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88"/>
      <c r="B87" s="16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88"/>
      <c r="B88" s="16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88"/>
      <c r="B89" s="16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88"/>
      <c r="B90" s="16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88"/>
      <c r="B91" s="16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88"/>
      <c r="B92" s="16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88"/>
      <c r="B93" s="16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88"/>
      <c r="B94" s="16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88"/>
      <c r="B95" s="16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88"/>
      <c r="B96" s="16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88"/>
      <c r="B97" s="16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88"/>
      <c r="B98" s="16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88"/>
      <c r="B99" s="16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88"/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88"/>
      <c r="B101" s="16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88"/>
      <c r="B102" s="16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88"/>
      <c r="B103" s="16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88"/>
      <c r="B104" s="16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88"/>
      <c r="B105" s="16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88"/>
      <c r="B106" s="16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88"/>
      <c r="B107" s="16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88"/>
      <c r="B108" s="16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88"/>
      <c r="B109" s="16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88"/>
      <c r="B110" s="16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88"/>
      <c r="B111" s="16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88"/>
      <c r="B112" s="16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88"/>
      <c r="B113" s="16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88"/>
      <c r="B114" s="16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88"/>
      <c r="B115" s="16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88"/>
      <c r="B116" s="16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88"/>
      <c r="B117" s="16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88"/>
      <c r="B118" s="16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88"/>
      <c r="B119" s="16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88"/>
      <c r="B120" s="16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88"/>
      <c r="B121" s="16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88"/>
      <c r="B122" s="16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88"/>
      <c r="B123" s="16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88"/>
      <c r="B124" s="16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88"/>
      <c r="B125" s="16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88"/>
      <c r="B126" s="16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88"/>
      <c r="B127" s="16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88"/>
      <c r="B128" s="16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88"/>
      <c r="B129" s="16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88"/>
      <c r="B130" s="16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88"/>
      <c r="B131" s="16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88"/>
      <c r="B132" s="16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88"/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88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88"/>
      <c r="B135" s="16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88"/>
      <c r="B136" s="16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88"/>
      <c r="B137" s="16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88"/>
      <c r="B138" s="16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88"/>
      <c r="B139" s="16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88"/>
      <c r="B140" s="16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88"/>
      <c r="B141" s="16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88"/>
      <c r="B142" s="16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88"/>
      <c r="B143" s="16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88"/>
      <c r="B144" s="16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88"/>
      <c r="B145" s="16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88"/>
      <c r="B146" s="16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88"/>
      <c r="B147" s="16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88"/>
      <c r="B148" s="16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88"/>
      <c r="B149" s="16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88"/>
      <c r="B150" s="16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88"/>
      <c r="B151" s="16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88"/>
      <c r="B152" s="16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88"/>
      <c r="B153" s="16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88"/>
      <c r="B154" s="16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88"/>
      <c r="B155" s="16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88"/>
      <c r="B156" s="16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88"/>
      <c r="B157" s="16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88"/>
      <c r="B158" s="16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88"/>
      <c r="B159" s="16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88"/>
      <c r="B160" s="16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88"/>
      <c r="B161" s="16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88"/>
      <c r="B162" s="16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88"/>
      <c r="B163" s="16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88"/>
      <c r="B164" s="16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88"/>
      <c r="B165" s="16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88"/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88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88"/>
      <c r="B168" s="16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88"/>
      <c r="B169" s="16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88"/>
      <c r="B170" s="16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88"/>
      <c r="B171" s="16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88"/>
      <c r="B172" s="16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88"/>
      <c r="B173" s="16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88"/>
      <c r="B174" s="16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88"/>
      <c r="B175" s="16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88"/>
      <c r="B176" s="16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88"/>
      <c r="B177" s="16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88"/>
      <c r="B178" s="16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88"/>
      <c r="B179" s="16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88"/>
      <c r="B180" s="16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88"/>
      <c r="B181" s="16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88"/>
      <c r="B182" s="16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88"/>
      <c r="B183" s="16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88"/>
      <c r="B184" s="16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88"/>
      <c r="B185" s="16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88"/>
      <c r="B186" s="16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88"/>
      <c r="B187" s="16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88"/>
      <c r="B188" s="16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88"/>
      <c r="B189" s="16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88"/>
      <c r="B190" s="16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88"/>
      <c r="B191" s="16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88"/>
      <c r="B192" s="16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88"/>
      <c r="B193" s="16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88"/>
      <c r="B194" s="16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88"/>
      <c r="B195" s="16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88"/>
      <c r="B196" s="16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88"/>
      <c r="B197" s="16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88"/>
      <c r="B198" s="16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88"/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88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88"/>
      <c r="B201" s="16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88"/>
      <c r="B202" s="16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88"/>
      <c r="B203" s="16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88"/>
      <c r="B204" s="16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88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88"/>
      <c r="B206" s="16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88"/>
      <c r="B207" s="16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88"/>
      <c r="B208" s="16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88"/>
      <c r="B209" s="16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88"/>
      <c r="B210" s="16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88"/>
      <c r="B211" s="16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88"/>
      <c r="B212" s="16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88"/>
      <c r="B213" s="16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88"/>
      <c r="B214" s="16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88"/>
      <c r="B215" s="16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88"/>
      <c r="B216" s="16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88"/>
      <c r="B217" s="16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88"/>
      <c r="B218" s="16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88"/>
      <c r="B219" s="16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88"/>
      <c r="B220" s="16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88"/>
      <c r="B221" s="16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88"/>
      <c r="B222" s="16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88"/>
      <c r="B223" s="16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88"/>
      <c r="B224" s="16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88"/>
      <c r="B225" s="16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88"/>
      <c r="B226" s="16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88"/>
      <c r="B227" s="16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88"/>
      <c r="B228" s="16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88"/>
      <c r="B229" s="16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88"/>
      <c r="B230" s="16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88"/>
      <c r="B231" s="16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88"/>
      <c r="B232" s="16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88"/>
      <c r="B233" s="16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88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88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88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.75">
      <c r="A237" s="88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.75">
      <c r="A238" s="88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.75">
      <c r="A239" s="88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.75">
      <c r="A240" s="88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.75">
      <c r="A241" s="88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.75">
      <c r="A242" s="88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.75">
      <c r="A243" s="88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.75">
      <c r="A244" s="88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.75">
      <c r="A245" s="88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.75">
      <c r="A246" s="88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.75">
      <c r="A247" s="88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.75">
      <c r="A248" s="88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.75">
      <c r="A249" s="88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.75">
      <c r="A250" s="88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.75">
      <c r="A251" s="88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.75">
      <c r="A252" s="88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.75">
      <c r="A253" s="88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88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.75">
      <c r="A255" s="88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.75">
      <c r="A256" s="88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.75">
      <c r="A257" s="88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.75">
      <c r="A258" s="88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.75">
      <c r="A259" s="88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.75">
      <c r="A260" s="88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2.75">
      <c r="A261" s="88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2.75">
      <c r="A262" s="88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2.75">
      <c r="A263" s="88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2.75">
      <c r="A264" s="88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2.75">
      <c r="A265" s="88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2.75">
      <c r="A266" s="88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2.75">
      <c r="A267" s="88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2.75">
      <c r="A268" s="88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2.75">
      <c r="A269" s="88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2.75">
      <c r="A270" s="88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2.75">
      <c r="A271" s="88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2.75">
      <c r="A272" s="88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2.75">
      <c r="A273" s="88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2.75">
      <c r="A274" s="88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2.75">
      <c r="A275" s="88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2.75">
      <c r="A276" s="88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2.75">
      <c r="A277" s="88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2.75">
      <c r="A278" s="88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2.75">
      <c r="A279" s="88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2.75">
      <c r="A280" s="88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2.75">
      <c r="A281" s="88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2.75">
      <c r="A282" s="88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2.75">
      <c r="A283" s="88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2.75">
      <c r="A284" s="88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2.75">
      <c r="A285" s="88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2.75">
      <c r="A286" s="88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2.75">
      <c r="A287" s="88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2.75">
      <c r="A288" s="88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2.75">
      <c r="A289" s="88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2.75">
      <c r="A290" s="88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2.75">
      <c r="A291" s="88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2.75">
      <c r="A292" s="88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2.75">
      <c r="A293" s="88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2.75">
      <c r="A294" s="88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2.75">
      <c r="A295" s="88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2.75">
      <c r="A296" s="88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2.75">
      <c r="A297" s="88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2.75">
      <c r="A298" s="88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2.75">
      <c r="A299" s="88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2.75">
      <c r="A300" s="88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2.75">
      <c r="A301" s="88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2.75">
      <c r="A302" s="88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2.75">
      <c r="A303" s="88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2.75">
      <c r="A304" s="88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2.75">
      <c r="A305" s="88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2.75">
      <c r="A306" s="88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2.75">
      <c r="A307" s="88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2.75">
      <c r="A308" s="88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2.75">
      <c r="A309" s="88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2.75">
      <c r="A310" s="88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2.75">
      <c r="A311" s="88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2.75">
      <c r="A312" s="88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2.75">
      <c r="A313" s="88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2.75">
      <c r="A314" s="88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2.75">
      <c r="A315" s="88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2.75">
      <c r="A316" s="88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2.75">
      <c r="A317" s="88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2.75">
      <c r="A318" s="88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2.75">
      <c r="A319" s="88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2.75">
      <c r="A320" s="88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2.75">
      <c r="A321" s="88"/>
      <c r="C321" s="1"/>
      <c r="D321" s="1"/>
      <c r="E321" s="1"/>
      <c r="F321" s="1"/>
      <c r="G321" s="1"/>
      <c r="H321" s="1"/>
      <c r="I321" s="1"/>
      <c r="J321" s="1"/>
      <c r="K321" s="1"/>
      <c r="L321" s="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2017-09-18T06:06:44Z</cp:lastPrinted>
  <dcterms:created xsi:type="dcterms:W3CDTF">2013-09-11T11:00:21Z</dcterms:created>
  <dcterms:modified xsi:type="dcterms:W3CDTF">2018-02-02T14:42:48Z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